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 firstSheet="20" activeTab="44"/>
  </bookViews>
  <sheets>
    <sheet name="別紙" sheetId="2" r:id="rId1"/>
    <sheet name="01" sheetId="3" r:id="rId2"/>
    <sheet name="02" sheetId="1" r:id="rId3"/>
    <sheet name="03" sheetId="4" r:id="rId4"/>
    <sheet name="04" sheetId="17" r:id="rId5"/>
    <sheet name="05" sheetId="18" r:id="rId6"/>
    <sheet name="06" sheetId="8" r:id="rId7"/>
    <sheet name="07" sheetId="9" r:id="rId8"/>
    <sheet name="08" sheetId="10" r:id="rId9"/>
    <sheet name="09" sheetId="11" r:id="rId10"/>
    <sheet name="10" sheetId="13" r:id="rId11"/>
    <sheet name="11" sheetId="19" r:id="rId12"/>
    <sheet name="12" sheetId="20" r:id="rId13"/>
    <sheet name="13" sheetId="21" r:id="rId14"/>
    <sheet name="14" sheetId="5" r:id="rId15"/>
    <sheet name="15" sheetId="6" r:id="rId16"/>
    <sheet name="16" sheetId="7" r:id="rId17"/>
    <sheet name="17" sheetId="12" r:id="rId18"/>
    <sheet name="18" sheetId="22" r:id="rId19"/>
    <sheet name="19" sheetId="23" r:id="rId20"/>
    <sheet name="20" sheetId="24" r:id="rId21"/>
    <sheet name="21" sheetId="25" r:id="rId22"/>
    <sheet name="22" sheetId="26" r:id="rId23"/>
    <sheet name="23" sheetId="27" r:id="rId24"/>
    <sheet name="24" sheetId="28" r:id="rId25"/>
    <sheet name="25" sheetId="29" r:id="rId26"/>
    <sheet name="26" sheetId="30" r:id="rId27"/>
    <sheet name="27" sheetId="31" r:id="rId28"/>
    <sheet name="28" sheetId="32" r:id="rId29"/>
    <sheet name="29" sheetId="33" r:id="rId30"/>
    <sheet name="30" sheetId="34" r:id="rId31"/>
    <sheet name="31" sheetId="35" r:id="rId32"/>
    <sheet name="32" sheetId="36" r:id="rId33"/>
    <sheet name="33" sheetId="37" r:id="rId34"/>
    <sheet name="34" sheetId="38" r:id="rId35"/>
    <sheet name="35" sheetId="39" r:id="rId36"/>
    <sheet name="36" sheetId="40" r:id="rId37"/>
    <sheet name="37" sheetId="41" r:id="rId38"/>
    <sheet name="38" sheetId="42" r:id="rId39"/>
    <sheet name="39" sheetId="43" r:id="rId40"/>
    <sheet name="40" sheetId="44" r:id="rId41"/>
    <sheet name="41" sheetId="45" r:id="rId42"/>
    <sheet name="42" sheetId="14" r:id="rId43"/>
    <sheet name="43" sheetId="15" r:id="rId44"/>
    <sheet name="44" sheetId="16" r:id="rId45"/>
    <sheet name="45" sheetId="46" r:id="rId46"/>
  </sheets>
  <definedNames>
    <definedName name="_xlnm.Print_Area" localSheetId="0">別紙!$A$1:$B$59</definedName>
    <definedName name="_xlnm.Print_Area" localSheetId="12">'12'!$A$1:$Z$42</definedName>
    <definedName name="_xlnm.Print_Area" localSheetId="20">'20'!$A$1:$Z$64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<sst xmlns="http://schemas.openxmlformats.org/spreadsheetml/2006/main" xmlns:r="http://schemas.openxmlformats.org/officeDocument/2006/relationships" count="663" uniqueCount="663">
  <si>
    <t>施設名称</t>
    <rPh sb="0" eb="2">
      <t>シセツ</t>
    </rPh>
    <rPh sb="2" eb="4">
      <t>メイショウ</t>
    </rPh>
    <phoneticPr fontId="5"/>
  </si>
  <si>
    <t>支出</t>
    <rPh sb="0" eb="2">
      <t>シシュツ</t>
    </rPh>
    <phoneticPr fontId="5"/>
  </si>
  <si>
    <t>文化交流館</t>
  </si>
  <si>
    <t>由仁町庁舎男子トイレウォッシュレット</t>
  </si>
  <si>
    <t>所管課</t>
    <rPh sb="0" eb="3">
      <t>ショカンカ</t>
    </rPh>
    <phoneticPr fontId="5"/>
  </si>
  <si>
    <t>ふれあい交流館デジタルサイネージ設置工事</t>
    <rPh sb="4" eb="7">
      <t>コウリュウカン</t>
    </rPh>
    <rPh sb="16" eb="18">
      <t>セッチ</t>
    </rPh>
    <rPh sb="18" eb="20">
      <t>コウジ</t>
    </rPh>
    <phoneticPr fontId="14"/>
  </si>
  <si>
    <t>由仁町公営住三川泉団地Ｄ棟屋根等改修工事</t>
    <rPh sb="0" eb="3">
      <t>ユニチョウ</t>
    </rPh>
    <rPh sb="3" eb="5">
      <t>コウエイ</t>
    </rPh>
    <rPh sb="5" eb="6">
      <t>ジュウ</t>
    </rPh>
    <rPh sb="6" eb="8">
      <t>ミカワ</t>
    </rPh>
    <rPh sb="8" eb="9">
      <t>イズミ</t>
    </rPh>
    <rPh sb="9" eb="11">
      <t>ダンチ</t>
    </rPh>
    <rPh sb="12" eb="13">
      <t>トウ</t>
    </rPh>
    <rPh sb="13" eb="15">
      <t>ヤネ</t>
    </rPh>
    <rPh sb="15" eb="16">
      <t>ナド</t>
    </rPh>
    <rPh sb="16" eb="18">
      <t>カイシュウ</t>
    </rPh>
    <rPh sb="18" eb="20">
      <t>コウジ</t>
    </rPh>
    <phoneticPr fontId="5"/>
  </si>
  <si>
    <t>運営形態</t>
    <rPh sb="0" eb="4">
      <t>ウンエイケイタイ</t>
    </rPh>
    <phoneticPr fontId="5"/>
  </si>
  <si>
    <t>ハーブ配水池</t>
    <rPh sb="3" eb="6">
      <t>ハイスイチ</t>
    </rPh>
    <phoneticPr fontId="21"/>
  </si>
  <si>
    <t>その他収入</t>
    <rPh sb="2" eb="3">
      <t>タ</t>
    </rPh>
    <rPh sb="3" eb="5">
      <t>シュウニュウ</t>
    </rPh>
    <phoneticPr fontId="5"/>
  </si>
  <si>
    <t>収入</t>
    <rPh sb="0" eb="2">
      <t>シュウニュウ</t>
    </rPh>
    <phoneticPr fontId="5"/>
  </si>
  <si>
    <t>由仁町公営住宅伏古団地Ｎ棟外壁塗装工事</t>
    <rPh sb="0" eb="2">
      <t>ユニ</t>
    </rPh>
    <rPh sb="2" eb="3">
      <t>チョウ</t>
    </rPh>
    <rPh sb="3" eb="5">
      <t>コウエイ</t>
    </rPh>
    <rPh sb="5" eb="7">
      <t>ジュウタク</t>
    </rPh>
    <rPh sb="7" eb="9">
      <t>フシコ</t>
    </rPh>
    <rPh sb="9" eb="11">
      <t>ダンチ</t>
    </rPh>
    <rPh sb="12" eb="13">
      <t>トウ</t>
    </rPh>
    <rPh sb="13" eb="15">
      <t>ガイヘキ</t>
    </rPh>
    <rPh sb="15" eb="17">
      <t>トソウ</t>
    </rPh>
    <rPh sb="17" eb="19">
      <t>コウジ</t>
    </rPh>
    <phoneticPr fontId="5"/>
  </si>
  <si>
    <t>鉄筋コンクリート、一部鉄骨</t>
  </si>
  <si>
    <t>北栄団地</t>
    <rPh sb="0" eb="2">
      <t>ホクエイ</t>
    </rPh>
    <rPh sb="2" eb="4">
      <t>ダンチ</t>
    </rPh>
    <phoneticPr fontId="21"/>
  </si>
  <si>
    <t>建設年月日</t>
    <rPh sb="0" eb="5">
      <t>ケンセツネンガッピ</t>
    </rPh>
    <phoneticPr fontId="5"/>
  </si>
  <si>
    <t>写　　真</t>
    <rPh sb="0" eb="1">
      <t>シャ</t>
    </rPh>
    <rPh sb="3" eb="4">
      <t>シン</t>
    </rPh>
    <phoneticPr fontId="5"/>
  </si>
  <si>
    <t>本町312番地</t>
  </si>
  <si>
    <t>使用料</t>
    <rPh sb="0" eb="3">
      <t>シヨウリョウ</t>
    </rPh>
    <phoneticPr fontId="5"/>
  </si>
  <si>
    <t>中央監視サーバーHDD交換修繕（古山配水池）</t>
    <rPh sb="0" eb="2">
      <t>チュウオウ</t>
    </rPh>
    <rPh sb="2" eb="4">
      <t>カンシ</t>
    </rPh>
    <rPh sb="11" eb="13">
      <t>コウカン</t>
    </rPh>
    <rPh sb="13" eb="15">
      <t>シュウゼン</t>
    </rPh>
    <rPh sb="16" eb="18">
      <t>フルサン</t>
    </rPh>
    <rPh sb="18" eb="21">
      <t>ハイスイチ</t>
    </rPh>
    <phoneticPr fontId="5"/>
  </si>
  <si>
    <t>短期入所　入所者数</t>
    <rPh sb="0" eb="4">
      <t>タンキニュウショ</t>
    </rPh>
    <rPh sb="5" eb="8">
      <t>ニュウショシャ</t>
    </rPh>
    <rPh sb="8" eb="9">
      <t>スウ</t>
    </rPh>
    <phoneticPr fontId="5"/>
  </si>
  <si>
    <t>古川団地</t>
    <rPh sb="0" eb="2">
      <t>フルカワ</t>
    </rPh>
    <rPh sb="2" eb="4">
      <t>ダンチ</t>
    </rPh>
    <phoneticPr fontId="21"/>
  </si>
  <si>
    <t>補助金</t>
    <rPh sb="0" eb="3">
      <t>ホジョキン</t>
    </rPh>
    <phoneticPr fontId="5"/>
  </si>
  <si>
    <t>三川配水池</t>
    <rPh sb="0" eb="2">
      <t>ミカワ</t>
    </rPh>
    <rPh sb="2" eb="5">
      <t>ハイスイチ</t>
    </rPh>
    <phoneticPr fontId="21"/>
  </si>
  <si>
    <t>ゆにガーデン防犯カメラシステム設置工事</t>
    <rPh sb="6" eb="8">
      <t>ボウハン</t>
    </rPh>
    <rPh sb="15" eb="17">
      <t>セッチ</t>
    </rPh>
    <rPh sb="17" eb="19">
      <t>コウジ</t>
    </rPh>
    <phoneticPr fontId="5"/>
  </si>
  <si>
    <t>由仁町公営住宅北栄団地６号棟工事監理委託業務</t>
    <rPh sb="0" eb="3">
      <t>ユニチョウ</t>
    </rPh>
    <rPh sb="3" eb="7">
      <t>コウエイジュウタク</t>
    </rPh>
    <rPh sb="7" eb="9">
      <t>ホクエイ</t>
    </rPh>
    <rPh sb="9" eb="11">
      <t>ダンチ</t>
    </rPh>
    <rPh sb="12" eb="14">
      <t>ゴウトウ</t>
    </rPh>
    <rPh sb="14" eb="16">
      <t>コウジ</t>
    </rPh>
    <rPh sb="16" eb="18">
      <t>カンリ</t>
    </rPh>
    <rPh sb="18" eb="20">
      <t>イタク</t>
    </rPh>
    <rPh sb="20" eb="22">
      <t>ギョウム</t>
    </rPh>
    <phoneticPr fontId="5"/>
  </si>
  <si>
    <t>由仁町公営住宅しらかば団地解体除却工事（Ｈ棟,Ｉ棟の除却）</t>
    <rPh sb="0" eb="3">
      <t>ユニチョウ</t>
    </rPh>
    <rPh sb="3" eb="7">
      <t>コウエイジュウタク</t>
    </rPh>
    <rPh sb="11" eb="13">
      <t>ダンチ</t>
    </rPh>
    <rPh sb="13" eb="15">
      <t>カイタイ</t>
    </rPh>
    <rPh sb="15" eb="17">
      <t>ジョキャク</t>
    </rPh>
    <rPh sb="17" eb="19">
      <t>コウジ</t>
    </rPh>
    <rPh sb="21" eb="22">
      <t>トウ</t>
    </rPh>
    <rPh sb="24" eb="25">
      <t>トウ</t>
    </rPh>
    <rPh sb="26" eb="28">
      <t>ジョキャク</t>
    </rPh>
    <phoneticPr fontId="5"/>
  </si>
  <si>
    <t>鉄筋コンクリート</t>
    <rPh sb="0" eb="2">
      <t>テッキン</t>
    </rPh>
    <phoneticPr fontId="5"/>
  </si>
  <si>
    <t>計</t>
    <rPh sb="0" eb="1">
      <t>ケイ</t>
    </rPh>
    <phoneticPr fontId="5"/>
  </si>
  <si>
    <t>ゆにガーデンレストラン空調機改修工事（繰越明許）</t>
    <rPh sb="19" eb="21">
      <t>クリコシ</t>
    </rPh>
    <rPh sb="21" eb="23">
      <t>メイキョ</t>
    </rPh>
    <phoneticPr fontId="5"/>
  </si>
  <si>
    <t>06</t>
  </si>
  <si>
    <t>自由通路鳩よけネット設置工事</t>
    <rPh sb="0" eb="4">
      <t>ジユウ</t>
    </rPh>
    <rPh sb="4" eb="5">
      <t>ハト</t>
    </rPh>
    <rPh sb="10" eb="12">
      <t>セッチ</t>
    </rPh>
    <rPh sb="12" eb="14">
      <t>コウジ</t>
    </rPh>
    <phoneticPr fontId="14"/>
  </si>
  <si>
    <t>町営住宅古川団地外灯ポール塗装工事</t>
    <rPh sb="0" eb="2">
      <t>チョウエイ</t>
    </rPh>
    <rPh sb="2" eb="4">
      <t>ジュウタク</t>
    </rPh>
    <rPh sb="4" eb="6">
      <t>フルカワ</t>
    </rPh>
    <rPh sb="6" eb="8">
      <t>ダンチ</t>
    </rPh>
    <rPh sb="8" eb="10">
      <t>ガイトウ</t>
    </rPh>
    <rPh sb="13" eb="15">
      <t>トソウ</t>
    </rPh>
    <rPh sb="15" eb="17">
      <t>コウジ</t>
    </rPh>
    <phoneticPr fontId="14"/>
  </si>
  <si>
    <t>川端浄化センター</t>
    <rPh sb="0" eb="2">
      <t>カワバタ</t>
    </rPh>
    <rPh sb="2" eb="4">
      <t>ジョウカ</t>
    </rPh>
    <phoneticPr fontId="21"/>
  </si>
  <si>
    <t>ゆにガーデン植物園天井修繕</t>
  </si>
  <si>
    <t>光熱水費</t>
    <rPh sb="0" eb="4">
      <t>コウネツスイヒ</t>
    </rPh>
    <phoneticPr fontId="5"/>
  </si>
  <si>
    <t>電気</t>
    <rPh sb="0" eb="2">
      <t>デンキ</t>
    </rPh>
    <phoneticPr fontId="5"/>
  </si>
  <si>
    <t>川端配水池</t>
    <rPh sb="0" eb="2">
      <t>カワバタ</t>
    </rPh>
    <rPh sb="2" eb="5">
      <t>ハイスイチ</t>
    </rPh>
    <phoneticPr fontId="21"/>
  </si>
  <si>
    <t>4号棟</t>
    <rPh sb="1" eb="2">
      <t>ゴウ</t>
    </rPh>
    <rPh sb="2" eb="3">
      <t>トウ</t>
    </rPh>
    <phoneticPr fontId="5"/>
  </si>
  <si>
    <t>44</t>
  </si>
  <si>
    <t>ガス</t>
  </si>
  <si>
    <t>由仁町公営住三川泉団地Ｈ棟屋根等改修工事</t>
  </si>
  <si>
    <t>05</t>
  </si>
  <si>
    <t>木造モルタル、ブロック、鉄筋コンクリート</t>
    <rPh sb="0" eb="2">
      <t>モクゾウ</t>
    </rPh>
    <rPh sb="12" eb="14">
      <t>テッキン</t>
    </rPh>
    <phoneticPr fontId="5"/>
  </si>
  <si>
    <t>農村勤労福祉センター</t>
  </si>
  <si>
    <t>自由通路鳩よけネット設置工事</t>
  </si>
  <si>
    <t>上下水道</t>
    <rPh sb="0" eb="4">
      <t>ジョウゲスイドウ</t>
    </rPh>
    <phoneticPr fontId="5"/>
  </si>
  <si>
    <t>川端導水ポンプ場</t>
    <rPh sb="0" eb="2">
      <t>カワバタ</t>
    </rPh>
    <rPh sb="2" eb="4">
      <t>ドウスイ</t>
    </rPh>
    <rPh sb="7" eb="8">
      <t>ジョウ</t>
    </rPh>
    <phoneticPr fontId="5"/>
  </si>
  <si>
    <t>由仁町公営住宅北栄団地団地内通路改修工事</t>
    <rPh sb="0" eb="3">
      <t>ユニチョウ</t>
    </rPh>
    <rPh sb="3" eb="7">
      <t>コウエイジュウタク</t>
    </rPh>
    <rPh sb="7" eb="9">
      <t>ホクエイ</t>
    </rPh>
    <rPh sb="9" eb="11">
      <t>ダンチ</t>
    </rPh>
    <rPh sb="11" eb="14">
      <t>ダンチナイ</t>
    </rPh>
    <rPh sb="14" eb="16">
      <t>ツウロ</t>
    </rPh>
    <rPh sb="16" eb="18">
      <t>カイシュウ</t>
    </rPh>
    <rPh sb="18" eb="20">
      <t>コウジ</t>
    </rPh>
    <phoneticPr fontId="5"/>
  </si>
  <si>
    <t>面積</t>
    <rPh sb="0" eb="2">
      <t>メンセキ</t>
    </rPh>
    <phoneticPr fontId="5"/>
  </si>
  <si>
    <t>その他</t>
    <rPh sb="2" eb="3">
      <t>タ</t>
    </rPh>
    <phoneticPr fontId="5"/>
  </si>
  <si>
    <t>学校給食センター</t>
  </si>
  <si>
    <t>委託料</t>
    <rPh sb="0" eb="3">
      <t>イタクリョウ</t>
    </rPh>
    <phoneticPr fontId="5"/>
  </si>
  <si>
    <t>自動ドア装置駆動ユニット修繕</t>
    <rPh sb="0" eb="2">
      <t>ジドウ</t>
    </rPh>
    <rPh sb="4" eb="6">
      <t>ソウチ</t>
    </rPh>
    <rPh sb="6" eb="8">
      <t>クドウ</t>
    </rPh>
    <rPh sb="12" eb="14">
      <t>シュウゼン</t>
    </rPh>
    <phoneticPr fontId="5"/>
  </si>
  <si>
    <t>由仁町公営住宅ひので団地解体除却工事（Ｆ棟、Ｇ棟の解体）</t>
    <rPh sb="0" eb="3">
      <t>ユニチョウ</t>
    </rPh>
    <rPh sb="3" eb="7">
      <t>コウエイジュウタク</t>
    </rPh>
    <rPh sb="10" eb="12">
      <t>ダンチ</t>
    </rPh>
    <rPh sb="12" eb="14">
      <t>カイタイ</t>
    </rPh>
    <rPh sb="14" eb="16">
      <t>ジョキャク</t>
    </rPh>
    <rPh sb="16" eb="18">
      <t>コウジ</t>
    </rPh>
    <rPh sb="20" eb="21">
      <t>トウ</t>
    </rPh>
    <rPh sb="23" eb="24">
      <t>トウ</t>
    </rPh>
    <rPh sb="25" eb="27">
      <t>カイタイ</t>
    </rPh>
    <phoneticPr fontId="5"/>
  </si>
  <si>
    <t>伏古団地</t>
    <rPh sb="0" eb="4">
      <t>フシコダンチ</t>
    </rPh>
    <phoneticPr fontId="21"/>
  </si>
  <si>
    <t>由仁浄化センター</t>
  </si>
  <si>
    <t>修繕料</t>
    <rPh sb="0" eb="3">
      <t>シュウゼンリョウ</t>
    </rPh>
    <phoneticPr fontId="5"/>
  </si>
  <si>
    <t>由仁小学校グラウンド除草整備工事</t>
  </si>
  <si>
    <t>産業住宅</t>
  </si>
  <si>
    <t>N棟</t>
    <rPh sb="1" eb="2">
      <t>トウ</t>
    </rPh>
    <phoneticPr fontId="5"/>
  </si>
  <si>
    <t>その他支出</t>
    <rPh sb="2" eb="3">
      <t>タ</t>
    </rPh>
    <rPh sb="3" eb="5">
      <t>シシュツ</t>
    </rPh>
    <phoneticPr fontId="5"/>
  </si>
  <si>
    <t>三川泉町201番地の7</t>
  </si>
  <si>
    <t>単位（千円）</t>
    <rPh sb="0" eb="2">
      <t>タンイ</t>
    </rPh>
    <rPh sb="3" eb="5">
      <t>センエン</t>
    </rPh>
    <phoneticPr fontId="5"/>
  </si>
  <si>
    <t>馬追1番地の1</t>
  </si>
  <si>
    <t>不明</t>
    <rPh sb="0" eb="2">
      <t>フメイ</t>
    </rPh>
    <phoneticPr fontId="5"/>
  </si>
  <si>
    <t>由仁町立診療所</t>
    <rPh sb="4" eb="7">
      <t>シンリョウジョ</t>
    </rPh>
    <phoneticPr fontId="21"/>
  </si>
  <si>
    <t>汚泥乾燥機修繕</t>
  </si>
  <si>
    <t>所在地</t>
    <rPh sb="0" eb="3">
      <t>ショザイチ</t>
    </rPh>
    <phoneticPr fontId="5"/>
  </si>
  <si>
    <t>使用料・賃借料</t>
    <rPh sb="0" eb="3">
      <t>シヨウリョウ</t>
    </rPh>
    <rPh sb="4" eb="7">
      <t>チンシャクリョウ</t>
    </rPh>
    <phoneticPr fontId="5"/>
  </si>
  <si>
    <t>排水用放流ポンプ交換修繕</t>
    <rPh sb="0" eb="3">
      <t>ハイスイヨウ</t>
    </rPh>
    <rPh sb="3" eb="5">
      <t>ホウリュウ</t>
    </rPh>
    <rPh sb="8" eb="10">
      <t>コウカン</t>
    </rPh>
    <rPh sb="10" eb="12">
      <t>シュウゼン</t>
    </rPh>
    <phoneticPr fontId="5"/>
  </si>
  <si>
    <t>東栄88番地の2</t>
  </si>
  <si>
    <t>にじいろこども園</t>
  </si>
  <si>
    <t>１．基本情報</t>
    <rPh sb="2" eb="6">
      <t>キホンジョウホウ</t>
    </rPh>
    <phoneticPr fontId="5"/>
  </si>
  <si>
    <t>古山配水池</t>
    <rPh sb="0" eb="2">
      <t>フルサン</t>
    </rPh>
    <rPh sb="2" eb="5">
      <t>ハイスイチ</t>
    </rPh>
    <phoneticPr fontId="5"/>
  </si>
  <si>
    <t>２．維持管理経費</t>
    <rPh sb="2" eb="6">
      <t>イジカンリ</t>
    </rPh>
    <rPh sb="6" eb="8">
      <t>ケイヒ</t>
    </rPh>
    <phoneticPr fontId="5"/>
  </si>
  <si>
    <t>３．利用実績</t>
    <rPh sb="2" eb="4">
      <t>リヨウ</t>
    </rPh>
    <rPh sb="4" eb="6">
      <t>ジッセキ</t>
    </rPh>
    <phoneticPr fontId="5"/>
  </si>
  <si>
    <t>件名</t>
    <rPh sb="0" eb="2">
      <t>ケンメイ</t>
    </rPh>
    <phoneticPr fontId="5"/>
  </si>
  <si>
    <t>ひので団地</t>
    <rPh sb="3" eb="5">
      <t>ダンチ</t>
    </rPh>
    <phoneticPr fontId="21"/>
  </si>
  <si>
    <t>三川泉団地</t>
    <rPh sb="0" eb="2">
      <t>ミカワ</t>
    </rPh>
    <rPh sb="2" eb="3">
      <t>イズミ</t>
    </rPh>
    <rPh sb="3" eb="5">
      <t>ダンチ</t>
    </rPh>
    <phoneticPr fontId="21"/>
  </si>
  <si>
    <t>あけぼの団地</t>
    <rPh sb="4" eb="6">
      <t>ダンチ</t>
    </rPh>
    <phoneticPr fontId="21"/>
  </si>
  <si>
    <t>調理室ほか床・壁修繕</t>
    <rPh sb="7" eb="8">
      <t>カベ</t>
    </rPh>
    <phoneticPr fontId="5"/>
  </si>
  <si>
    <t>実施年度</t>
    <rPh sb="0" eb="2">
      <t>ジッシ</t>
    </rPh>
    <rPh sb="2" eb="4">
      <t>ネンド</t>
    </rPh>
    <phoneticPr fontId="5"/>
  </si>
  <si>
    <t>由仁町公営住宅しらかば団地解体除却工事（Ｊ棟,Ｋ棟の除却）</t>
    <rPh sb="0" eb="3">
      <t>ユニチョウ</t>
    </rPh>
    <rPh sb="3" eb="7">
      <t>コウエイジュウタク</t>
    </rPh>
    <rPh sb="11" eb="13">
      <t>ダンチ</t>
    </rPh>
    <rPh sb="13" eb="15">
      <t>カイタイ</t>
    </rPh>
    <rPh sb="15" eb="17">
      <t>ジョキャク</t>
    </rPh>
    <rPh sb="17" eb="19">
      <t>コウジ</t>
    </rPh>
    <rPh sb="21" eb="22">
      <t>トウ</t>
    </rPh>
    <rPh sb="24" eb="25">
      <t>トウ</t>
    </rPh>
    <rPh sb="26" eb="28">
      <t>ジョキャク</t>
    </rPh>
    <phoneticPr fontId="5"/>
  </si>
  <si>
    <t>いずみ団地</t>
    <rPh sb="3" eb="5">
      <t>ダンチ</t>
    </rPh>
    <phoneticPr fontId="21"/>
  </si>
  <si>
    <r>
      <t>金額</t>
    </r>
    <r>
      <rPr>
        <sz val="10"/>
        <color theme="1"/>
        <rFont val="ＭＳ ゴシック"/>
      </rPr>
      <t>(千円)</t>
    </r>
    <rPh sb="0" eb="2">
      <t>キンガク</t>
    </rPh>
    <rPh sb="3" eb="4">
      <t>セン</t>
    </rPh>
    <rPh sb="4" eb="5">
      <t>エン</t>
    </rPh>
    <phoneticPr fontId="5"/>
  </si>
  <si>
    <t>伏見93番地の1</t>
  </si>
  <si>
    <t>しらかば団地</t>
    <rPh sb="4" eb="6">
      <t>ダンチ</t>
    </rPh>
    <phoneticPr fontId="21"/>
  </si>
  <si>
    <t>由仁町庁舎トラフ修繕</t>
  </si>
  <si>
    <t>特定公共賃貸住宅</t>
    <rPh sb="0" eb="2">
      <t>トクテイ</t>
    </rPh>
    <rPh sb="2" eb="4">
      <t>コウキョウ</t>
    </rPh>
    <rPh sb="4" eb="6">
      <t>チンタイ</t>
    </rPh>
    <rPh sb="6" eb="8">
      <t>ジュウタク</t>
    </rPh>
    <phoneticPr fontId="21"/>
  </si>
  <si>
    <t>古山配水池</t>
    <rPh sb="0" eb="2">
      <t>フルサン</t>
    </rPh>
    <rPh sb="2" eb="5">
      <t>ハイスイチ</t>
    </rPh>
    <phoneticPr fontId="21"/>
  </si>
  <si>
    <t>由仁小学校照明器具LED化工事</t>
  </si>
  <si>
    <t>令和2年4月1日民営化、施設は無償貸付</t>
  </si>
  <si>
    <t>三川泉町153番地1</t>
    <rPh sb="0" eb="4">
      <t>ミカワイズミマチ</t>
    </rPh>
    <rPh sb="7" eb="9">
      <t>バンチ</t>
    </rPh>
    <phoneticPr fontId="5"/>
  </si>
  <si>
    <t>のぞみ団地</t>
    <rPh sb="3" eb="5">
      <t>ダンチ</t>
    </rPh>
    <phoneticPr fontId="21"/>
  </si>
  <si>
    <t>わかば団地</t>
    <rPh sb="3" eb="5">
      <t>ダンチ</t>
    </rPh>
    <phoneticPr fontId="21"/>
  </si>
  <si>
    <t>みずほ団地</t>
    <rPh sb="3" eb="5">
      <t>ダンチ</t>
    </rPh>
    <phoneticPr fontId="21"/>
  </si>
  <si>
    <t>M棟</t>
    <rPh sb="1" eb="2">
      <t>トウ</t>
    </rPh>
    <phoneticPr fontId="5"/>
  </si>
  <si>
    <t>ひかり団地</t>
    <rPh sb="3" eb="5">
      <t>ダンチ</t>
    </rPh>
    <phoneticPr fontId="21"/>
  </si>
  <si>
    <t>園児数</t>
  </si>
  <si>
    <t>倒木処理修繕（展望配水池）</t>
    <rPh sb="0" eb="4">
      <t>トウボ</t>
    </rPh>
    <rPh sb="4" eb="6">
      <t>シュウゼン</t>
    </rPh>
    <rPh sb="7" eb="9">
      <t>テンボウ</t>
    </rPh>
    <rPh sb="9" eb="12">
      <t>ハイスイチ</t>
    </rPh>
    <phoneticPr fontId="5"/>
  </si>
  <si>
    <t>由仁浄化センター</t>
    <rPh sb="0" eb="2">
      <t>ユニ</t>
    </rPh>
    <rPh sb="2" eb="4">
      <t>ジョウカ</t>
    </rPh>
    <phoneticPr fontId="21"/>
  </si>
  <si>
    <t>三川浄化センター</t>
    <rPh sb="0" eb="2">
      <t>ミカワ</t>
    </rPh>
    <rPh sb="2" eb="4">
      <t>ジョウカ</t>
    </rPh>
    <phoneticPr fontId="21"/>
  </si>
  <si>
    <t>12</t>
  </si>
  <si>
    <t>展望配水池</t>
    <rPh sb="0" eb="2">
      <t>テンボウ</t>
    </rPh>
    <rPh sb="2" eb="5">
      <t>ハイスイチ</t>
    </rPh>
    <phoneticPr fontId="21"/>
  </si>
  <si>
    <t>由仁地区優良田園住宅配水ポンプ場</t>
    <rPh sb="0" eb="2">
      <t>ユニ</t>
    </rPh>
    <rPh sb="2" eb="4">
      <t>チク</t>
    </rPh>
    <rPh sb="4" eb="6">
      <t>ユウリョウ</t>
    </rPh>
    <rPh sb="6" eb="8">
      <t>デンエン</t>
    </rPh>
    <rPh sb="8" eb="10">
      <t>ジュウタク</t>
    </rPh>
    <rPh sb="10" eb="12">
      <t>ハイスイ</t>
    </rPh>
    <rPh sb="15" eb="16">
      <t>ジョウ</t>
    </rPh>
    <phoneticPr fontId="21"/>
  </si>
  <si>
    <t>川端1494番地2
川端1493番地</t>
    <rPh sb="0" eb="2">
      <t>カワバタ</t>
    </rPh>
    <rPh sb="6" eb="8">
      <t>バンチ</t>
    </rPh>
    <rPh sb="10" eb="12">
      <t>カワバタ</t>
    </rPh>
    <rPh sb="16" eb="18">
      <t>バンチ</t>
    </rPh>
    <phoneticPr fontId="5"/>
  </si>
  <si>
    <t>木造</t>
    <rPh sb="0" eb="2">
      <t>モクゾウ</t>
    </rPh>
    <phoneticPr fontId="5"/>
  </si>
  <si>
    <t>ポンプ場（川端）</t>
    <rPh sb="3" eb="4">
      <t>ジョウ</t>
    </rPh>
    <rPh sb="5" eb="7">
      <t>カワバタ</t>
    </rPh>
    <phoneticPr fontId="21"/>
  </si>
  <si>
    <t>37</t>
  </si>
  <si>
    <t>ポンプ場（古山）</t>
    <rPh sb="3" eb="4">
      <t>ジョウ</t>
    </rPh>
    <rPh sb="5" eb="7">
      <t>フルサン</t>
    </rPh>
    <phoneticPr fontId="21"/>
  </si>
  <si>
    <t>ポンプ場（由仁）</t>
    <rPh sb="3" eb="4">
      <t>ジョウ</t>
    </rPh>
    <rPh sb="5" eb="7">
      <t>ユニ</t>
    </rPh>
    <phoneticPr fontId="21"/>
  </si>
  <si>
    <t>利用人数</t>
    <rPh sb="0" eb="4">
      <t>リヨウニンズウ</t>
    </rPh>
    <phoneticPr fontId="5"/>
  </si>
  <si>
    <t>川端浄水場</t>
    <rPh sb="0" eb="5">
      <t>カワバタジョウスイジョウ</t>
    </rPh>
    <phoneticPr fontId="21"/>
  </si>
  <si>
    <t>屋根修繕</t>
    <rPh sb="0" eb="4">
      <t>ヤネシュウゼン</t>
    </rPh>
    <phoneticPr fontId="5"/>
  </si>
  <si>
    <t>汚泥濃縮機修繕</t>
  </si>
  <si>
    <t>由仁第２浄水場</t>
    <rPh sb="0" eb="2">
      <t>ユニ</t>
    </rPh>
    <rPh sb="2" eb="3">
      <t>ダイ</t>
    </rPh>
    <rPh sb="4" eb="7">
      <t>ジョウスイジョウ</t>
    </rPh>
    <phoneticPr fontId="21"/>
  </si>
  <si>
    <t>ふれあい交流館</t>
    <rPh sb="6" eb="7">
      <t>カン</t>
    </rPh>
    <phoneticPr fontId="21"/>
  </si>
  <si>
    <t>三川保育園</t>
    <rPh sb="0" eb="2">
      <t>ミカワ</t>
    </rPh>
    <rPh sb="2" eb="5">
      <t>ホイクエン</t>
    </rPh>
    <phoneticPr fontId="21"/>
  </si>
  <si>
    <t>保健福祉課</t>
  </si>
  <si>
    <t>11</t>
  </si>
  <si>
    <t>にじいろこども園</t>
    <rPh sb="7" eb="8">
      <t>エン</t>
    </rPh>
    <phoneticPr fontId="21"/>
  </si>
  <si>
    <t>ひので団地</t>
  </si>
  <si>
    <t>町民三川プール</t>
  </si>
  <si>
    <t>由仁町体育館</t>
  </si>
  <si>
    <t>古川111番地</t>
    <rPh sb="0" eb="2">
      <t>フルカワ</t>
    </rPh>
    <rPh sb="5" eb="7">
      <t>バンチ</t>
    </rPh>
    <phoneticPr fontId="5"/>
  </si>
  <si>
    <t>新光50番地の1</t>
  </si>
  <si>
    <t>ゆめっく館</t>
  </si>
  <si>
    <t>09</t>
  </si>
  <si>
    <t>古川団地</t>
  </si>
  <si>
    <t>由仁町老人福祉センター</t>
  </si>
  <si>
    <t>構造</t>
  </si>
  <si>
    <t>面積</t>
  </si>
  <si>
    <t>E棟</t>
    <rPh sb="1" eb="2">
      <t>トウ</t>
    </rPh>
    <phoneticPr fontId="5"/>
  </si>
  <si>
    <t>健康元気づくり館</t>
  </si>
  <si>
    <t>三川旭町153番地</t>
  </si>
  <si>
    <t>川端集会所</t>
  </si>
  <si>
    <t>東三川寿の家</t>
  </si>
  <si>
    <t>34</t>
  </si>
  <si>
    <t>三川自治区会館あかり館</t>
    <rPh sb="10" eb="11">
      <t>カン</t>
    </rPh>
    <phoneticPr fontId="21"/>
  </si>
  <si>
    <t>ゆにガーデン庭園内トイレ棟井水ポンプ取替修繕</t>
  </si>
  <si>
    <t>三川老人福祉会館</t>
  </si>
  <si>
    <t>ゆにガーデン洗浄便座設置工事</t>
  </si>
  <si>
    <t>岩内寿の家</t>
  </si>
  <si>
    <t>三川会館</t>
  </si>
  <si>
    <t>由仁町民センター</t>
  </si>
  <si>
    <t>役場庁舎</t>
  </si>
  <si>
    <t>非常用自家発電機バッテリー交換修繕（三川配水池）</t>
    <rPh sb="0" eb="3">
      <t>ヒジョウヨウ</t>
    </rPh>
    <rPh sb="3" eb="5">
      <t>ジカ</t>
    </rPh>
    <rPh sb="5" eb="8">
      <t>ハツデンキ</t>
    </rPh>
    <rPh sb="13" eb="15">
      <t>コウカン</t>
    </rPh>
    <rPh sb="15" eb="17">
      <t>シュウゼン</t>
    </rPh>
    <rPh sb="18" eb="20">
      <t>ミカワ</t>
    </rPh>
    <rPh sb="20" eb="23">
      <t>ハイスイチ</t>
    </rPh>
    <phoneticPr fontId="5"/>
  </si>
  <si>
    <t>14</t>
  </si>
  <si>
    <t>真空ヒーター暖房用熱交換器交換工事及び床暖用温水ポンプ交換工事</t>
    <rPh sb="27" eb="31">
      <t>コウカン</t>
    </rPh>
    <phoneticPr fontId="14"/>
  </si>
  <si>
    <t>R14～R15</t>
  </si>
  <si>
    <t>13</t>
  </si>
  <si>
    <t>39</t>
  </si>
  <si>
    <t>機械室Pラインポンプ及び三方弁取替修繕</t>
    <rPh sb="0" eb="3">
      <t>キカイシツ</t>
    </rPh>
    <rPh sb="10" eb="11">
      <t>オヨ</t>
    </rPh>
    <rPh sb="12" eb="14">
      <t>サンポウ</t>
    </rPh>
    <rPh sb="14" eb="15">
      <t>ベン</t>
    </rPh>
    <rPh sb="15" eb="17">
      <t>トリカエ</t>
    </rPh>
    <rPh sb="17" eb="19">
      <t>シュウゼン</t>
    </rPh>
    <phoneticPr fontId="14"/>
  </si>
  <si>
    <t>庁舎２階排煙オペレーター修繕</t>
  </si>
  <si>
    <t>庁舎２階総務課ブラインド修繕工事</t>
    <rPh sb="0" eb="2">
      <t>チョウシャ</t>
    </rPh>
    <rPh sb="3" eb="4">
      <t>カイ</t>
    </rPh>
    <rPh sb="4" eb="7">
      <t>ソウムカ</t>
    </rPh>
    <rPh sb="12" eb="14">
      <t>シュウゼン</t>
    </rPh>
    <rPh sb="14" eb="16">
      <t>コウジ</t>
    </rPh>
    <phoneticPr fontId="5"/>
  </si>
  <si>
    <t>窓修繕（三川浄水場）</t>
    <rPh sb="0" eb="1">
      <t>マド</t>
    </rPh>
    <rPh sb="1" eb="3">
      <t>シュウゼン</t>
    </rPh>
    <rPh sb="4" eb="6">
      <t>ミカワ</t>
    </rPh>
    <rPh sb="6" eb="9">
      <t>ジョウスイジョウ</t>
    </rPh>
    <phoneticPr fontId="5"/>
  </si>
  <si>
    <t>山形545番地の1</t>
    <rPh sb="0" eb="2">
      <t>ヤマガタ</t>
    </rPh>
    <rPh sb="5" eb="7">
      <t>バンチ</t>
    </rPh>
    <phoneticPr fontId="5"/>
  </si>
  <si>
    <t>三川浄水場</t>
    <rPh sb="0" eb="2">
      <t>ミカワ</t>
    </rPh>
    <rPh sb="2" eb="5">
      <t>ジョウスイジョウ</t>
    </rPh>
    <phoneticPr fontId="21"/>
  </si>
  <si>
    <t>漏電修繕</t>
    <rPh sb="0" eb="4">
      <t>ロウデ</t>
    </rPh>
    <phoneticPr fontId="14"/>
  </si>
  <si>
    <t>17</t>
  </si>
  <si>
    <t>自治区管理</t>
  </si>
  <si>
    <t>１階食堂冷房工事</t>
    <rPh sb="1" eb="2">
      <t>カイ</t>
    </rPh>
    <rPh sb="2" eb="4">
      <t>ショクドウ</t>
    </rPh>
    <rPh sb="4" eb="6">
      <t>レイボウ</t>
    </rPh>
    <rPh sb="6" eb="8">
      <t>コウジ</t>
    </rPh>
    <phoneticPr fontId="14"/>
  </si>
  <si>
    <t>役場庁舎職員玄関ドア修繕工事</t>
  </si>
  <si>
    <t>※現在は休館しています</t>
    <rPh sb="1" eb="3">
      <t>ゲンザイ</t>
    </rPh>
    <rPh sb="4" eb="6">
      <t>キュウカン</t>
    </rPh>
    <phoneticPr fontId="5"/>
  </si>
  <si>
    <t>45</t>
  </si>
  <si>
    <t>熊本1101番地の3</t>
  </si>
  <si>
    <t>鉄骨</t>
  </si>
  <si>
    <t>産業住宅D</t>
    <rPh sb="0" eb="4">
      <t>サンギョウジュウタク</t>
    </rPh>
    <phoneticPr fontId="5"/>
  </si>
  <si>
    <t>27</t>
  </si>
  <si>
    <t>由仁小学校</t>
    <rPh sb="2" eb="5">
      <t>ショウガッコウ</t>
    </rPh>
    <phoneticPr fontId="21"/>
  </si>
  <si>
    <t>消防設備感知器交換修繕</t>
    <rPh sb="0" eb="2">
      <t>ショウボウ</t>
    </rPh>
    <rPh sb="2" eb="4">
      <t>セツビ</t>
    </rPh>
    <rPh sb="4" eb="7">
      <t>カンチキ</t>
    </rPh>
    <rPh sb="7" eb="9">
      <t>コウカン</t>
    </rPh>
    <rPh sb="9" eb="11">
      <t>シュウゼン</t>
    </rPh>
    <phoneticPr fontId="5"/>
  </si>
  <si>
    <t>ふれあい交流館散水栓取替修繕</t>
    <rPh sb="4" eb="7">
      <t>コウリュウカン</t>
    </rPh>
    <rPh sb="7" eb="10">
      <t>サンスイセン</t>
    </rPh>
    <rPh sb="10" eb="12">
      <t>トリカエ</t>
    </rPh>
    <rPh sb="12" eb="14">
      <t>シュウゼン</t>
    </rPh>
    <phoneticPr fontId="14"/>
  </si>
  <si>
    <t>由仁中学校</t>
  </si>
  <si>
    <t>25</t>
  </si>
  <si>
    <t>ゆにガーデン</t>
  </si>
  <si>
    <t>総務課</t>
  </si>
  <si>
    <t>体験農園</t>
  </si>
  <si>
    <t>庁舎トラフ修繕</t>
    <rPh sb="0" eb="2">
      <t>チョウシャ</t>
    </rPh>
    <rPh sb="5" eb="7">
      <t>シュウゼン</t>
    </rPh>
    <phoneticPr fontId="5"/>
  </si>
  <si>
    <t>５．今後実施予定の工事・改修等</t>
    <rPh sb="2" eb="4">
      <t>コンゴ</t>
    </rPh>
    <rPh sb="4" eb="8">
      <t>ジッシヨテイ</t>
    </rPh>
    <rPh sb="9" eb="11">
      <t>コウジ</t>
    </rPh>
    <rPh sb="12" eb="14">
      <t>カイシュウ</t>
    </rPh>
    <rPh sb="14" eb="15">
      <t>ナド</t>
    </rPh>
    <phoneticPr fontId="5"/>
  </si>
  <si>
    <t>受水槽取替工事</t>
  </si>
  <si>
    <t>由仁町民プール</t>
    <rPh sb="0" eb="2">
      <t>ユニ</t>
    </rPh>
    <phoneticPr fontId="21"/>
  </si>
  <si>
    <t>01</t>
  </si>
  <si>
    <t>三川緑町112番地</t>
    <rPh sb="0" eb="4">
      <t>ミカワミドリマチ</t>
    </rPh>
    <rPh sb="7" eb="9">
      <t>バンチ</t>
    </rPh>
    <phoneticPr fontId="5"/>
  </si>
  <si>
    <t>02</t>
  </si>
  <si>
    <t>03</t>
  </si>
  <si>
    <t>三川浄水場</t>
    <rPh sb="0" eb="5">
      <t>ミカワジョウスイジョウ</t>
    </rPh>
    <phoneticPr fontId="5"/>
  </si>
  <si>
    <t>濃縮汚泥引抜ポンプ更新</t>
  </si>
  <si>
    <t>04</t>
  </si>
  <si>
    <t>07</t>
  </si>
  <si>
    <t>東光138番地</t>
    <rPh sb="0" eb="2">
      <t>トウコウ</t>
    </rPh>
    <rPh sb="5" eb="7">
      <t>バンチ</t>
    </rPh>
    <phoneticPr fontId="5"/>
  </si>
  <si>
    <t>08</t>
  </si>
  <si>
    <t>10</t>
  </si>
  <si>
    <t>ワイヤレスマイク等更新工事</t>
    <rPh sb="8" eb="9">
      <t>トウ</t>
    </rPh>
    <rPh sb="9" eb="13">
      <t>コウシンコウジ</t>
    </rPh>
    <phoneticPr fontId="14"/>
  </si>
  <si>
    <t>健康センター利用人数</t>
    <rPh sb="0" eb="2">
      <t>ケンコウ</t>
    </rPh>
    <rPh sb="6" eb="8">
      <t>リヨウ</t>
    </rPh>
    <rPh sb="8" eb="10">
      <t>ニンズウ</t>
    </rPh>
    <phoneticPr fontId="5"/>
  </si>
  <si>
    <t>15</t>
  </si>
  <si>
    <t>提供食数</t>
    <rPh sb="0" eb="4">
      <t>テイキョウショクスウ</t>
    </rPh>
    <phoneticPr fontId="5"/>
  </si>
  <si>
    <t>G棟</t>
    <rPh sb="1" eb="2">
      <t>トウ</t>
    </rPh>
    <phoneticPr fontId="5"/>
  </si>
  <si>
    <t>由仁中学校数学教室・特別支援教室冷暖房設備工事</t>
    <rPh sb="5" eb="9">
      <t>スウガ</t>
    </rPh>
    <rPh sb="10" eb="16">
      <t>トクベツシ</t>
    </rPh>
    <rPh sb="16" eb="19">
      <t>レイダンボウ</t>
    </rPh>
    <rPh sb="19" eb="21">
      <t>セツビ</t>
    </rPh>
    <rPh sb="21" eb="23">
      <t>コウジ</t>
    </rPh>
    <phoneticPr fontId="14"/>
  </si>
  <si>
    <t>三川泉町210番地の1</t>
    <rPh sb="0" eb="4">
      <t>ミカワイズミマチ</t>
    </rPh>
    <rPh sb="7" eb="9">
      <t>バンチ</t>
    </rPh>
    <phoneticPr fontId="5"/>
  </si>
  <si>
    <t>16</t>
  </si>
  <si>
    <t>18</t>
  </si>
  <si>
    <t>ゆにガーデンカフェテリアテント交換工事</t>
  </si>
  <si>
    <t>川端1600番地</t>
    <rPh sb="0" eb="2">
      <t>カワバタ</t>
    </rPh>
    <rPh sb="6" eb="8">
      <t>バンチ</t>
    </rPh>
    <phoneticPr fontId="5"/>
  </si>
  <si>
    <t>28</t>
  </si>
  <si>
    <t>入園者数</t>
    <rPh sb="0" eb="4">
      <t>ニュウエンシャスウ</t>
    </rPh>
    <phoneticPr fontId="5"/>
  </si>
  <si>
    <t>D棟</t>
    <rPh sb="1" eb="2">
      <t>トウ</t>
    </rPh>
    <phoneticPr fontId="5"/>
  </si>
  <si>
    <t>29</t>
  </si>
  <si>
    <t>R19</t>
  </si>
  <si>
    <t>30</t>
  </si>
  <si>
    <t>32</t>
  </si>
  <si>
    <t>33</t>
  </si>
  <si>
    <t>貸出冊数</t>
    <rPh sb="0" eb="4">
      <t>カシダシサッスウ</t>
    </rPh>
    <phoneticPr fontId="5"/>
  </si>
  <si>
    <t>ボイラー室内給湯循環ポンプ取替修繕</t>
    <rPh sb="4" eb="5">
      <t>シツ</t>
    </rPh>
    <rPh sb="5" eb="6">
      <t>ナイ</t>
    </rPh>
    <rPh sb="6" eb="8">
      <t>キュウトウ</t>
    </rPh>
    <rPh sb="8" eb="10">
      <t>ジュンカン</t>
    </rPh>
    <rPh sb="13" eb="15">
      <t>トリカエ</t>
    </rPh>
    <rPh sb="15" eb="17">
      <t>シュウゼン</t>
    </rPh>
    <phoneticPr fontId="14"/>
  </si>
  <si>
    <t>由仁町庁舎トイレ手洗水栓修繕</t>
  </si>
  <si>
    <t>余剰汚泥電動弁更新</t>
    <rPh sb="0" eb="4">
      <t>ヨジョウオデイ</t>
    </rPh>
    <rPh sb="4" eb="7">
      <t>デンドウベン</t>
    </rPh>
    <rPh sb="7" eb="9">
      <t>コウシン</t>
    </rPh>
    <phoneticPr fontId="5"/>
  </si>
  <si>
    <t>35</t>
  </si>
  <si>
    <t>36</t>
  </si>
  <si>
    <t>車庫オーバースライダー修繕</t>
    <rPh sb="0" eb="2">
      <t>シャコ</t>
    </rPh>
    <rPh sb="11" eb="13">
      <t>シュウゼン</t>
    </rPh>
    <phoneticPr fontId="5"/>
  </si>
  <si>
    <t>調理員休憩室エアコン修繕</t>
  </si>
  <si>
    <t>新光252番地</t>
    <rPh sb="0" eb="2">
      <t>シンコウ</t>
    </rPh>
    <rPh sb="5" eb="7">
      <t>バンチ</t>
    </rPh>
    <phoneticPr fontId="5"/>
  </si>
  <si>
    <t>38</t>
  </si>
  <si>
    <t>三川泉町210番地の3</t>
  </si>
  <si>
    <t>真空式温水ヒーター更新工事</t>
    <rPh sb="0" eb="3">
      <t>シンクウシキ</t>
    </rPh>
    <rPh sb="3" eb="5">
      <t>オンスイ</t>
    </rPh>
    <rPh sb="9" eb="13">
      <t>コウシンコウジ</t>
    </rPh>
    <phoneticPr fontId="5"/>
  </si>
  <si>
    <t>40</t>
  </si>
  <si>
    <t>41</t>
  </si>
  <si>
    <t>所在地</t>
  </si>
  <si>
    <t>42</t>
  </si>
  <si>
    <t>43</t>
  </si>
  <si>
    <t>26</t>
  </si>
  <si>
    <t>R11</t>
  </si>
  <si>
    <t>R7</t>
  </si>
  <si>
    <t>川端1034番地</t>
  </si>
  <si>
    <t>庁舎職員玄関鍵修繕工事</t>
    <rPh sb="0" eb="2">
      <t>チョウシャ</t>
    </rPh>
    <rPh sb="2" eb="4">
      <t>ショクイン</t>
    </rPh>
    <rPh sb="4" eb="6">
      <t>ゲンカン</t>
    </rPh>
    <rPh sb="6" eb="7">
      <t>カギ</t>
    </rPh>
    <rPh sb="7" eb="9">
      <t>シュウゼン</t>
    </rPh>
    <rPh sb="9" eb="11">
      <t>コウジ</t>
    </rPh>
    <phoneticPr fontId="5"/>
  </si>
  <si>
    <t>真空ヒーター給湯用熱交換器交換工事</t>
    <rPh sb="0" eb="2">
      <t>シンクウ</t>
    </rPh>
    <rPh sb="6" eb="9">
      <t>キュウトウヨウ</t>
    </rPh>
    <rPh sb="9" eb="13">
      <t>ネツコウカンキ</t>
    </rPh>
    <rPh sb="13" eb="17">
      <t>コウカン</t>
    </rPh>
    <phoneticPr fontId="14"/>
  </si>
  <si>
    <t>介護老人福祉施設ほほえみの家</t>
    <rPh sb="13" eb="14">
      <t>イエ</t>
    </rPh>
    <phoneticPr fontId="5"/>
  </si>
  <si>
    <t>利用人数</t>
    <rPh sb="0" eb="4">
      <t>リヨウニ</t>
    </rPh>
    <phoneticPr fontId="5"/>
  </si>
  <si>
    <t>感知器交換工事</t>
    <rPh sb="0" eb="3">
      <t>カンチキ</t>
    </rPh>
    <rPh sb="3" eb="5">
      <t>コウカン</t>
    </rPh>
    <rPh sb="5" eb="7">
      <t>コウジ</t>
    </rPh>
    <phoneticPr fontId="5"/>
  </si>
  <si>
    <t>R5</t>
  </si>
  <si>
    <t xml:space="preserve">ゆにガーデンセンターハウス空調機改修工事                    </t>
  </si>
  <si>
    <t>R6</t>
  </si>
  <si>
    <t>由仁町公営住宅みずほ団地Ａ棟屋根等改修工事</t>
    <rPh sb="0" eb="7">
      <t>ユニチョウコウエイジュウタク</t>
    </rPh>
    <rPh sb="10" eb="12">
      <t>ダンチ</t>
    </rPh>
    <rPh sb="13" eb="14">
      <t>トウ</t>
    </rPh>
    <rPh sb="14" eb="16">
      <t>ヤネ</t>
    </rPh>
    <rPh sb="16" eb="17">
      <t>ナド</t>
    </rPh>
    <rPh sb="17" eb="19">
      <t>カイシュウ</t>
    </rPh>
    <rPh sb="19" eb="21">
      <t>コウジ</t>
    </rPh>
    <phoneticPr fontId="5"/>
  </si>
  <si>
    <t>岩内631番地</t>
  </si>
  <si>
    <t>鉄筋コンクリート</t>
  </si>
  <si>
    <t>由仁町公営住宅北栄団地団地解体除却工事（Ｊ棟の解体）</t>
    <rPh sb="0" eb="3">
      <t>ユニチョウ</t>
    </rPh>
    <rPh sb="3" eb="7">
      <t>コウエイジュウタク</t>
    </rPh>
    <rPh sb="7" eb="9">
      <t>ホクエイ</t>
    </rPh>
    <rPh sb="9" eb="11">
      <t>ダンチ</t>
    </rPh>
    <rPh sb="11" eb="13">
      <t>ダンチ</t>
    </rPh>
    <rPh sb="13" eb="15">
      <t>カイタイ</t>
    </rPh>
    <rPh sb="15" eb="17">
      <t>ジョキャク</t>
    </rPh>
    <rPh sb="17" eb="19">
      <t>コウジ</t>
    </rPh>
    <rPh sb="21" eb="22">
      <t>トウ</t>
    </rPh>
    <rPh sb="23" eb="25">
      <t>カイタイ</t>
    </rPh>
    <phoneticPr fontId="5"/>
  </si>
  <si>
    <t>庁舎公用車車庫シャッター修繕</t>
    <rPh sb="0" eb="2">
      <t>チョウシャ</t>
    </rPh>
    <rPh sb="2" eb="5">
      <t>コウヨウシャ</t>
    </rPh>
    <rPh sb="5" eb="7">
      <t>シャコ</t>
    </rPh>
    <rPh sb="12" eb="14">
      <t>シュウゼン</t>
    </rPh>
    <phoneticPr fontId="5"/>
  </si>
  <si>
    <t>産業振興課</t>
  </si>
  <si>
    <t>ゆにガーデンファーマーズマーケットドア修繕</t>
  </si>
  <si>
    <t>№</t>
  </si>
  <si>
    <t>三川保育園</t>
  </si>
  <si>
    <t>由仁第１浄水場ほか</t>
    <rPh sb="0" eb="2">
      <t>ユニ</t>
    </rPh>
    <rPh sb="2" eb="3">
      <t>ダイ</t>
    </rPh>
    <rPh sb="4" eb="7">
      <t>ジョウスイジョウ</t>
    </rPh>
    <phoneticPr fontId="21"/>
  </si>
  <si>
    <t xml:space="preserve">  由仁町公共施設カルテ一覧</t>
    <rPh sb="2" eb="5">
      <t>ユニチョウ</t>
    </rPh>
    <rPh sb="5" eb="9">
      <t>コウキョウシセツ</t>
    </rPh>
    <rPh sb="12" eb="14">
      <t>イチラン</t>
    </rPh>
    <phoneticPr fontId="5"/>
  </si>
  <si>
    <t>ゆにガーデン庭園展望エリア間木柵修繕工事</t>
    <rPh sb="6" eb="8">
      <t>テイエン</t>
    </rPh>
    <rPh sb="8" eb="10">
      <t>テンボウ</t>
    </rPh>
    <rPh sb="13" eb="14">
      <t>アイダ</t>
    </rPh>
    <rPh sb="14" eb="15">
      <t>キ</t>
    </rPh>
    <rPh sb="15" eb="16">
      <t>サク</t>
    </rPh>
    <rPh sb="16" eb="18">
      <t>シュウゼン</t>
    </rPh>
    <phoneticPr fontId="5"/>
  </si>
  <si>
    <t>中央団地</t>
    <rPh sb="0" eb="4">
      <t>チュウオ</t>
    </rPh>
    <phoneticPr fontId="5"/>
  </si>
  <si>
    <t>指定管理</t>
  </si>
  <si>
    <t>由仁町公営住宅伏古団地Ｍ棟屋上防水改修工事</t>
    <rPh sb="0" eb="2">
      <t>ユニ</t>
    </rPh>
    <rPh sb="2" eb="3">
      <t>チョウ</t>
    </rPh>
    <rPh sb="3" eb="5">
      <t>コウエイ</t>
    </rPh>
    <rPh sb="5" eb="7">
      <t>ジュウタク</t>
    </rPh>
    <rPh sb="7" eb="9">
      <t>フシコ</t>
    </rPh>
    <rPh sb="9" eb="11">
      <t>ダンチ</t>
    </rPh>
    <rPh sb="12" eb="13">
      <t>トウ</t>
    </rPh>
    <rPh sb="13" eb="15">
      <t>オクジョウ</t>
    </rPh>
    <rPh sb="15" eb="17">
      <t>ボウスイ</t>
    </rPh>
    <rPh sb="17" eb="19">
      <t>カイシュウ</t>
    </rPh>
    <rPh sb="19" eb="21">
      <t>コウジ</t>
    </rPh>
    <phoneticPr fontId="5"/>
  </si>
  <si>
    <t>洗車庫シャッター修繕工事</t>
    <rPh sb="0" eb="2">
      <t>センシャ</t>
    </rPh>
    <rPh sb="2" eb="3">
      <t>コ</t>
    </rPh>
    <rPh sb="8" eb="10">
      <t>シュウゼン</t>
    </rPh>
    <rPh sb="10" eb="12">
      <t>コウジ</t>
    </rPh>
    <phoneticPr fontId="5"/>
  </si>
  <si>
    <t>31</t>
  </si>
  <si>
    <t>庁舎照明器具ＬＥＤ化工事</t>
  </si>
  <si>
    <t>応接室証明カバー用フック交換工事</t>
    <rPh sb="0" eb="3">
      <t>オウセツシツ</t>
    </rPh>
    <rPh sb="3" eb="5">
      <t>ショウメイ</t>
    </rPh>
    <rPh sb="8" eb="9">
      <t>ヨウ</t>
    </rPh>
    <rPh sb="12" eb="14">
      <t>コウカン</t>
    </rPh>
    <rPh sb="14" eb="16">
      <t>コウジ</t>
    </rPh>
    <phoneticPr fontId="5"/>
  </si>
  <si>
    <t>庁舎２階排煙オペレーター調整工事</t>
    <rPh sb="0" eb="2">
      <t>チョウシャ</t>
    </rPh>
    <rPh sb="3" eb="4">
      <t>カイ</t>
    </rPh>
    <rPh sb="4" eb="6">
      <t>ハイエン</t>
    </rPh>
    <rPh sb="12" eb="14">
      <t>チョウセイ</t>
    </rPh>
    <rPh sb="14" eb="16">
      <t>コウジ</t>
    </rPh>
    <phoneticPr fontId="5"/>
  </si>
  <si>
    <t>庁舎１階多目的トイレ壁修繕工事</t>
    <rPh sb="0" eb="2">
      <t>チョウシャ</t>
    </rPh>
    <rPh sb="3" eb="4">
      <t>カイ</t>
    </rPh>
    <rPh sb="4" eb="7">
      <t>タモクテキ</t>
    </rPh>
    <rPh sb="10" eb="11">
      <t>カベ</t>
    </rPh>
    <rPh sb="11" eb="13">
      <t>シュウゼン</t>
    </rPh>
    <rPh sb="13" eb="15">
      <t>コウジ</t>
    </rPh>
    <phoneticPr fontId="5"/>
  </si>
  <si>
    <t>庁舎２階女子トイレ手洗い排水詰り修繕</t>
    <rPh sb="0" eb="2">
      <t>チョウシャ</t>
    </rPh>
    <rPh sb="3" eb="4">
      <t>カイ</t>
    </rPh>
    <rPh sb="4" eb="6">
      <t>ジョシ</t>
    </rPh>
    <rPh sb="9" eb="11">
      <t>テアラ</t>
    </rPh>
    <rPh sb="12" eb="14">
      <t>ハイスイ</t>
    </rPh>
    <rPh sb="14" eb="15">
      <t>ツマ</t>
    </rPh>
    <rPh sb="16" eb="18">
      <t>シュウゼン</t>
    </rPh>
    <phoneticPr fontId="5"/>
  </si>
  <si>
    <t>鉄骨ブロック</t>
  </si>
  <si>
    <t>車庫洗車機庫水栓取替</t>
    <rPh sb="0" eb="2">
      <t>シャコ</t>
    </rPh>
    <rPh sb="2" eb="4">
      <t>センシャ</t>
    </rPh>
    <rPh sb="4" eb="5">
      <t>キ</t>
    </rPh>
    <rPh sb="5" eb="6">
      <t>コ</t>
    </rPh>
    <rPh sb="6" eb="8">
      <t>スイセン</t>
    </rPh>
    <rPh sb="8" eb="10">
      <t>トリカエ</t>
    </rPh>
    <phoneticPr fontId="5"/>
  </si>
  <si>
    <t>庁舎住民課ブラインド修繕工事</t>
    <rPh sb="0" eb="2">
      <t>チョウシャ</t>
    </rPh>
    <rPh sb="2" eb="5">
      <t>ジュウミンカ</t>
    </rPh>
    <rPh sb="10" eb="12">
      <t>シュウゼン</t>
    </rPh>
    <rPh sb="12" eb="14">
      <t>コウジ</t>
    </rPh>
    <phoneticPr fontId="5"/>
  </si>
  <si>
    <t>24</t>
  </si>
  <si>
    <t>19</t>
  </si>
  <si>
    <t>20</t>
  </si>
  <si>
    <t>由仁町公営住宅のぞみ団地屋根等改修工事</t>
    <rPh sb="0" eb="3">
      <t>ユニチョウ</t>
    </rPh>
    <rPh sb="3" eb="5">
      <t>コウエイ</t>
    </rPh>
    <rPh sb="5" eb="7">
      <t>ジュウタク</t>
    </rPh>
    <rPh sb="10" eb="12">
      <t>ダンチ</t>
    </rPh>
    <rPh sb="12" eb="14">
      <t>ヤネ</t>
    </rPh>
    <rPh sb="14" eb="15">
      <t>ナド</t>
    </rPh>
    <rPh sb="15" eb="17">
      <t>カイシュウ</t>
    </rPh>
    <rPh sb="17" eb="19">
      <t>コウジ</t>
    </rPh>
    <phoneticPr fontId="14"/>
  </si>
  <si>
    <t>冷暖房設備工事</t>
    <rPh sb="0" eb="7">
      <t>レイダンボウセツビコウジ</t>
    </rPh>
    <phoneticPr fontId="5"/>
  </si>
  <si>
    <t>役場庁舎真空温水ヒーター更新工事</t>
  </si>
  <si>
    <t>三川泉町ポンプ所 汚水ポンプ更新</t>
  </si>
  <si>
    <t>役場庁舎出納室手洗い詰り修繕</t>
  </si>
  <si>
    <t>由仁町公営住宅ひので団地解体除却工事（Ａ、Ｂ棟の解体）</t>
    <rPh sb="0" eb="3">
      <t>ユニチョウ</t>
    </rPh>
    <rPh sb="3" eb="7">
      <t>コウエイジュウタク</t>
    </rPh>
    <rPh sb="10" eb="12">
      <t>ダンチ</t>
    </rPh>
    <rPh sb="12" eb="14">
      <t>カイタイ</t>
    </rPh>
    <rPh sb="14" eb="16">
      <t>ジョキャク</t>
    </rPh>
    <rPh sb="16" eb="18">
      <t>コウジ</t>
    </rPh>
    <rPh sb="22" eb="23">
      <t>トウ</t>
    </rPh>
    <rPh sb="24" eb="26">
      <t>カイタイ</t>
    </rPh>
    <phoneticPr fontId="5"/>
  </si>
  <si>
    <t>21</t>
  </si>
  <si>
    <t>ゆにガーデンカフェ、レストラン厨房修繕</t>
  </si>
  <si>
    <t>22</t>
  </si>
  <si>
    <t>生徒数</t>
    <rPh sb="0" eb="3">
      <t>セイトスウ</t>
    </rPh>
    <phoneticPr fontId="5"/>
  </si>
  <si>
    <t>網戸設置工事</t>
    <rPh sb="0" eb="2">
      <t>アミド</t>
    </rPh>
    <rPh sb="2" eb="4">
      <t>セッチ</t>
    </rPh>
    <rPh sb="4" eb="6">
      <t>コウジ</t>
    </rPh>
    <phoneticPr fontId="14"/>
  </si>
  <si>
    <t>23</t>
  </si>
  <si>
    <t>新光200番地</t>
  </si>
  <si>
    <t>直営</t>
  </si>
  <si>
    <t>しらかば団地</t>
  </si>
  <si>
    <t>木造</t>
  </si>
  <si>
    <t>教育課</t>
  </si>
  <si>
    <t>三川泉町63番地の1</t>
  </si>
  <si>
    <t>東三川1313番地</t>
  </si>
  <si>
    <t>川端1037番地</t>
  </si>
  <si>
    <t>三川自治区会館あかり館</t>
  </si>
  <si>
    <t>R5-R7平均</t>
    <rPh sb="5" eb="7">
      <t>ヘイキン</t>
    </rPh>
    <phoneticPr fontId="5"/>
  </si>
  <si>
    <r>
      <t>４．主な工事履歴</t>
    </r>
    <r>
      <rPr>
        <b/>
        <sz val="11"/>
        <color theme="1"/>
        <rFont val="ＭＳ ゴシック"/>
      </rPr>
      <t>（R5～R7に実施したもの、修繕含む）</t>
    </r>
    <rPh sb="2" eb="3">
      <t>オモ</t>
    </rPh>
    <rPh sb="4" eb="8">
      <t>コウジリレキ</t>
    </rPh>
    <rPh sb="15" eb="17">
      <t>ジッシ</t>
    </rPh>
    <rPh sb="22" eb="24">
      <t>シュウゼン</t>
    </rPh>
    <rPh sb="24" eb="25">
      <t>フク</t>
    </rPh>
    <phoneticPr fontId="5"/>
  </si>
  <si>
    <t>電話交換機入替工事</t>
  </si>
  <si>
    <t>由仁町公営住三川泉団地Ｇ棟屋根等改修工事</t>
    <rPh sb="0" eb="3">
      <t>ユニチョウ</t>
    </rPh>
    <rPh sb="3" eb="5">
      <t>コウエイ</t>
    </rPh>
    <rPh sb="5" eb="6">
      <t>ジュウ</t>
    </rPh>
    <rPh sb="6" eb="8">
      <t>ミカワ</t>
    </rPh>
    <rPh sb="8" eb="9">
      <t>イズミ</t>
    </rPh>
    <rPh sb="9" eb="11">
      <t>ダンチ</t>
    </rPh>
    <rPh sb="12" eb="13">
      <t>トウ</t>
    </rPh>
    <rPh sb="13" eb="15">
      <t>ヤネ</t>
    </rPh>
    <rPh sb="15" eb="16">
      <t>ナド</t>
    </rPh>
    <rPh sb="16" eb="18">
      <t>カイシュウ</t>
    </rPh>
    <rPh sb="18" eb="20">
      <t>コウジ</t>
    </rPh>
    <phoneticPr fontId="5"/>
  </si>
  <si>
    <t>庁舎冷暖房設備工事</t>
  </si>
  <si>
    <t>備蓄倉庫玄関ガラス修繕</t>
    <rPh sb="0" eb="4">
      <t>ビチク</t>
    </rPh>
    <rPh sb="4" eb="6">
      <t>ゲンカン</t>
    </rPh>
    <rPh sb="9" eb="11">
      <t>シュウゼン</t>
    </rPh>
    <phoneticPr fontId="5"/>
  </si>
  <si>
    <t>役場庁舎地下タンク液面指示計取替修繕</t>
    <rPh sb="0" eb="4">
      <t>ヤクバ</t>
    </rPh>
    <rPh sb="4" eb="6">
      <t>チカ</t>
    </rPh>
    <rPh sb="9" eb="14">
      <t>エキメンシ</t>
    </rPh>
    <rPh sb="14" eb="16">
      <t>トリカ</t>
    </rPh>
    <rPh sb="16" eb="18">
      <t>シュウゼン</t>
    </rPh>
    <phoneticPr fontId="5"/>
  </si>
  <si>
    <t>由仁中学校(旧由仁商業高校)大規模改修事業</t>
  </si>
  <si>
    <t>由仁町公営住宅みずほ団地３号棟建設工事</t>
    <rPh sb="0" eb="7">
      <t>ユニチョウコウエイジュウタク</t>
    </rPh>
    <rPh sb="10" eb="12">
      <t>ダンチ</t>
    </rPh>
    <rPh sb="13" eb="14">
      <t>ゴウ</t>
    </rPh>
    <rPh sb="14" eb="15">
      <t>トウ</t>
    </rPh>
    <rPh sb="15" eb="17">
      <t>ケンセツ</t>
    </rPh>
    <rPh sb="17" eb="19">
      <t>コウジ</t>
    </rPh>
    <phoneticPr fontId="5"/>
  </si>
  <si>
    <t>由仁小学校冷暖房設備工事</t>
  </si>
  <si>
    <t>トップライト屋根改修工事</t>
    <rPh sb="6" eb="12">
      <t>ヤネカイシュウコウジ</t>
    </rPh>
    <phoneticPr fontId="5"/>
  </si>
  <si>
    <t>６．棟ごとの基本情報</t>
    <rPh sb="2" eb="3">
      <t>トウ</t>
    </rPh>
    <rPh sb="6" eb="10">
      <t>キホンジョウホウ</t>
    </rPh>
    <phoneticPr fontId="5"/>
  </si>
  <si>
    <t>６番車庫シャッター修繕</t>
    <rPh sb="1" eb="2">
      <t>バン</t>
    </rPh>
    <rPh sb="2" eb="4">
      <t>シャコ</t>
    </rPh>
    <rPh sb="9" eb="11">
      <t>シュウゼン</t>
    </rPh>
    <phoneticPr fontId="5"/>
  </si>
  <si>
    <t>職員玄関内部側フロアーヒンジ取替修繕</t>
    <rPh sb="0" eb="4">
      <t>ショクイ</t>
    </rPh>
    <rPh sb="4" eb="7">
      <t>ナイブ</t>
    </rPh>
    <rPh sb="14" eb="18">
      <t>トリカエシュウゼン</t>
    </rPh>
    <phoneticPr fontId="5"/>
  </si>
  <si>
    <t>防災行政無線設備修繕</t>
    <rPh sb="0" eb="4">
      <t>ボウサイギョウセイ</t>
    </rPh>
    <rPh sb="4" eb="6">
      <t>ムセン</t>
    </rPh>
    <rPh sb="6" eb="8">
      <t>セツビ</t>
    </rPh>
    <rPh sb="8" eb="10">
      <t>シュウゼン</t>
    </rPh>
    <phoneticPr fontId="5"/>
  </si>
  <si>
    <t>機械室真空式温水ヒーター更新工事</t>
    <rPh sb="0" eb="3">
      <t>キカイシツ</t>
    </rPh>
    <rPh sb="3" eb="6">
      <t>シンクウシキ</t>
    </rPh>
    <rPh sb="6" eb="8">
      <t>オンスイ</t>
    </rPh>
    <rPh sb="12" eb="14">
      <t>コウシン</t>
    </rPh>
    <rPh sb="14" eb="16">
      <t>コウジ</t>
    </rPh>
    <phoneticPr fontId="14"/>
  </si>
  <si>
    <t>ファンコンベクター修繕</t>
    <rPh sb="9" eb="11">
      <t>シュウゼン</t>
    </rPh>
    <phoneticPr fontId="14"/>
  </si>
  <si>
    <t>R8</t>
  </si>
  <si>
    <t>産業住宅A</t>
    <rPh sb="0" eb="2">
      <t>サンギョウ</t>
    </rPh>
    <rPh sb="2" eb="4">
      <t>ジュウタク</t>
    </rPh>
    <phoneticPr fontId="5"/>
  </si>
  <si>
    <t>R21～R22</t>
  </si>
  <si>
    <t>展望配水池</t>
    <rPh sb="0" eb="2">
      <t>テンボウ</t>
    </rPh>
    <rPh sb="2" eb="5">
      <t>ハイスイチ</t>
    </rPh>
    <phoneticPr fontId="5"/>
  </si>
  <si>
    <t>東栄87番地の1</t>
  </si>
  <si>
    <t>非常用発電機バッテリー交換修繕</t>
    <rPh sb="0" eb="2">
      <t>ヒジョウ</t>
    </rPh>
    <rPh sb="2" eb="3">
      <t>ヨウ</t>
    </rPh>
    <rPh sb="3" eb="6">
      <t>ハツデンキ</t>
    </rPh>
    <rPh sb="11" eb="13">
      <t>コウカン</t>
    </rPh>
    <rPh sb="13" eb="15">
      <t>シュウゼン</t>
    </rPh>
    <phoneticPr fontId="5"/>
  </si>
  <si>
    <t>川端浄化センター</t>
  </si>
  <si>
    <t>西側玄関前ブロック補修及び車止め設置修繕</t>
    <rPh sb="0" eb="2">
      <t>ニシガワ</t>
    </rPh>
    <rPh sb="2" eb="4">
      <t>ゲンカン</t>
    </rPh>
    <rPh sb="4" eb="5">
      <t>マエ</t>
    </rPh>
    <rPh sb="9" eb="11">
      <t>ホシュウ</t>
    </rPh>
    <rPh sb="11" eb="12">
      <t>オヨ</t>
    </rPh>
    <rPh sb="13" eb="15">
      <t>クルマド</t>
    </rPh>
    <rPh sb="16" eb="18">
      <t>セッチ</t>
    </rPh>
    <rPh sb="18" eb="20">
      <t>シュウゼン</t>
    </rPh>
    <phoneticPr fontId="5"/>
  </si>
  <si>
    <t>Pラインポンプ取替修繕</t>
    <rPh sb="7" eb="9">
      <t>トリカエ</t>
    </rPh>
    <rPh sb="9" eb="11">
      <t>シュウゼン</t>
    </rPh>
    <phoneticPr fontId="5"/>
  </si>
  <si>
    <t>暖房系統補給水ポンプ等交換修繕</t>
    <rPh sb="0" eb="2">
      <t>ダンボウ</t>
    </rPh>
    <rPh sb="2" eb="4">
      <t>ケイトウ</t>
    </rPh>
    <rPh sb="4" eb="5">
      <t>ホ</t>
    </rPh>
    <rPh sb="5" eb="7">
      <t>キュウスイ</t>
    </rPh>
    <rPh sb="10" eb="11">
      <t>トウ</t>
    </rPh>
    <rPh sb="11" eb="13">
      <t>コウカン</t>
    </rPh>
    <rPh sb="13" eb="15">
      <t>シュウゼン</t>
    </rPh>
    <phoneticPr fontId="5"/>
  </si>
  <si>
    <t>照明器具LED化工事</t>
    <rPh sb="0" eb="4">
      <t>ショウメイキグ</t>
    </rPh>
    <rPh sb="7" eb="10">
      <t>カコウジ</t>
    </rPh>
    <phoneticPr fontId="5"/>
  </si>
  <si>
    <t>照明器具ＬＥＤ化工事</t>
    <rPh sb="0" eb="4">
      <t>ショウメイキグ</t>
    </rPh>
    <rPh sb="7" eb="10">
      <t>カコウジ</t>
    </rPh>
    <phoneticPr fontId="14"/>
  </si>
  <si>
    <t>デイルームエアコン取替修繕</t>
    <rPh sb="9" eb="11">
      <t>トリカエ</t>
    </rPh>
    <rPh sb="11" eb="13">
      <t>シュウゼン</t>
    </rPh>
    <phoneticPr fontId="14"/>
  </si>
  <si>
    <t>吊物装置制御盤・操作盤部品交換工事</t>
    <rPh sb="0" eb="4">
      <t>ツリモノ</t>
    </rPh>
    <rPh sb="4" eb="7">
      <t>セイギョバン</t>
    </rPh>
    <rPh sb="8" eb="13">
      <t>ソウサバ</t>
    </rPh>
    <rPh sb="13" eb="17">
      <t>コウカン</t>
    </rPh>
    <phoneticPr fontId="14"/>
  </si>
  <si>
    <t>機械室デジタル指示調節計取替修繕</t>
    <rPh sb="0" eb="3">
      <t>キカイシツ</t>
    </rPh>
    <rPh sb="7" eb="9">
      <t>シジ</t>
    </rPh>
    <rPh sb="9" eb="12">
      <t>チョウ</t>
    </rPh>
    <rPh sb="12" eb="14">
      <t>トリカエ</t>
    </rPh>
    <rPh sb="14" eb="16">
      <t>シュウゼン</t>
    </rPh>
    <phoneticPr fontId="14"/>
  </si>
  <si>
    <t>調整室エアコン取替修繕</t>
    <rPh sb="0" eb="3">
      <t>チョウ</t>
    </rPh>
    <rPh sb="7" eb="9">
      <t>トリカエ</t>
    </rPh>
    <rPh sb="9" eb="11">
      <t>シュウゼン</t>
    </rPh>
    <phoneticPr fontId="14"/>
  </si>
  <si>
    <t>ピンスポットライト用部品交換修繕</t>
    <rPh sb="9" eb="10">
      <t>ヨウ</t>
    </rPh>
    <rPh sb="10" eb="16">
      <t>ブヒンコウ</t>
    </rPh>
    <phoneticPr fontId="14"/>
  </si>
  <si>
    <t>照明卓・主幹調光器盤内部部品交換修繕</t>
    <rPh sb="0" eb="3">
      <t>ショウ</t>
    </rPh>
    <rPh sb="4" eb="6">
      <t>シュカン</t>
    </rPh>
    <rPh sb="6" eb="9">
      <t>チョウコウキ</t>
    </rPh>
    <rPh sb="9" eb="10">
      <t>バン</t>
    </rPh>
    <rPh sb="10" eb="14">
      <t>ナイブ</t>
    </rPh>
    <rPh sb="14" eb="18">
      <t>コウカン</t>
    </rPh>
    <phoneticPr fontId="14"/>
  </si>
  <si>
    <t>吊物装置制御盤・操作盤部品交換工事</t>
  </si>
  <si>
    <t>ゆにガーデン塩素注入機交換修繕</t>
    <rPh sb="6" eb="8">
      <t>エンソ</t>
    </rPh>
    <rPh sb="8" eb="10">
      <t>チュウニュウ</t>
    </rPh>
    <rPh sb="10" eb="11">
      <t>キ</t>
    </rPh>
    <rPh sb="11" eb="13">
      <t>コウカン</t>
    </rPh>
    <rPh sb="13" eb="15">
      <t>シュウゼン</t>
    </rPh>
    <phoneticPr fontId="5"/>
  </si>
  <si>
    <t>由仁町文化交流館電動式移動観覧席部品交換工事</t>
    <rPh sb="16" eb="18">
      <t>ブヒン</t>
    </rPh>
    <rPh sb="18" eb="22">
      <t>コウカン</t>
    </rPh>
    <phoneticPr fontId="14"/>
  </si>
  <si>
    <t>長寿命化改修</t>
    <rPh sb="0" eb="4">
      <t>チョウジュミョウカ</t>
    </rPh>
    <rPh sb="4" eb="6">
      <t>カイシュウ</t>
    </rPh>
    <phoneticPr fontId="5"/>
  </si>
  <si>
    <t>介護老人福祉施設ほほえみの家</t>
  </si>
  <si>
    <r>
      <t>金額</t>
    </r>
    <r>
      <rPr>
        <sz val="10"/>
        <color auto="1"/>
        <rFont val="ＭＳ ゴシック"/>
      </rPr>
      <t>(千円)</t>
    </r>
    <rPh sb="0" eb="2">
      <t>キンガク</t>
    </rPh>
    <rPh sb="3" eb="4">
      <t>セン</t>
    </rPh>
    <rPh sb="4" eb="5">
      <t>エン</t>
    </rPh>
    <phoneticPr fontId="5"/>
  </si>
  <si>
    <t>R9～R10</t>
  </si>
  <si>
    <t>本町318番地</t>
  </si>
  <si>
    <t>中央202番地</t>
  </si>
  <si>
    <t>鉄骨・鉄筋コンクリート</t>
  </si>
  <si>
    <t>ゆにガーデン植物園裏口ドア交換修繕</t>
  </si>
  <si>
    <t>CDプレーヤー交換修繕</t>
    <rPh sb="7" eb="9">
      <t>コウカン</t>
    </rPh>
    <rPh sb="9" eb="11">
      <t>シュウゼン</t>
    </rPh>
    <phoneticPr fontId="14"/>
  </si>
  <si>
    <t>漏水修繕</t>
    <rPh sb="0" eb="2">
      <t>ロウスイ</t>
    </rPh>
    <rPh sb="2" eb="4">
      <t>シュウゼン</t>
    </rPh>
    <phoneticPr fontId="5"/>
  </si>
  <si>
    <t>ふれあい交流館トイレ便座交換修繕</t>
    <rPh sb="4" eb="7">
      <t>コウリュウカン</t>
    </rPh>
    <rPh sb="10" eb="12">
      <t>ベンザ</t>
    </rPh>
    <rPh sb="12" eb="14">
      <t>コウカン</t>
    </rPh>
    <rPh sb="14" eb="16">
      <t>シュウゼン</t>
    </rPh>
    <phoneticPr fontId="14"/>
  </si>
  <si>
    <t>元気づくりセンター利用件数</t>
    <rPh sb="0" eb="2">
      <t>ゲンキ</t>
    </rPh>
    <rPh sb="9" eb="13">
      <t>リヨウケンスウ</t>
    </rPh>
    <phoneticPr fontId="5"/>
  </si>
  <si>
    <t>産業住宅Ｋ棟屋上防水改修工事</t>
    <rPh sb="0" eb="4">
      <t>サンギョウジュウタク</t>
    </rPh>
    <rPh sb="5" eb="6">
      <t>トウ</t>
    </rPh>
    <rPh sb="6" eb="8">
      <t>オクジョウ</t>
    </rPh>
    <rPh sb="8" eb="10">
      <t>ボウスイ</t>
    </rPh>
    <rPh sb="10" eb="12">
      <t>カイシュウ</t>
    </rPh>
    <rPh sb="12" eb="14">
      <t>コウジ</t>
    </rPh>
    <phoneticPr fontId="5"/>
  </si>
  <si>
    <t>ろくろ不良修繕</t>
    <rPh sb="3" eb="5">
      <t>フリョウ</t>
    </rPh>
    <rPh sb="5" eb="7">
      <t>シュウゼン</t>
    </rPh>
    <phoneticPr fontId="14"/>
  </si>
  <si>
    <t>照明器具LED化工事</t>
    <rPh sb="0" eb="4">
      <t>ショウメ</t>
    </rPh>
    <rPh sb="7" eb="8">
      <t>カ</t>
    </rPh>
    <rPh sb="8" eb="10">
      <t>コウジ</t>
    </rPh>
    <phoneticPr fontId="14"/>
  </si>
  <si>
    <t>ドア錠取替え</t>
    <rPh sb="2" eb="3">
      <t>ジョウ</t>
    </rPh>
    <rPh sb="3" eb="5">
      <t>トリカ</t>
    </rPh>
    <phoneticPr fontId="14"/>
  </si>
  <si>
    <t>－</t>
  </si>
  <si>
    <t>長寿命化改修</t>
  </si>
  <si>
    <t>入館者数</t>
    <rPh sb="0" eb="4">
      <t>ニュウカンシャスウ</t>
    </rPh>
    <phoneticPr fontId="5"/>
  </si>
  <si>
    <t>膨張タンク増設修繕</t>
    <rPh sb="0" eb="2">
      <t>ボウチョウ</t>
    </rPh>
    <rPh sb="5" eb="9">
      <t>ゾウセツシュウゼン</t>
    </rPh>
    <phoneticPr fontId="5"/>
  </si>
  <si>
    <t>排煙窓オペレーター及び身障者用トイレ鍵修繕</t>
    <rPh sb="0" eb="3">
      <t>ハイエンマド</t>
    </rPh>
    <rPh sb="9" eb="10">
      <t>オヨ</t>
    </rPh>
    <rPh sb="11" eb="14">
      <t>シンショウシャ</t>
    </rPh>
    <rPh sb="14" eb="15">
      <t>ヨウ</t>
    </rPh>
    <rPh sb="18" eb="19">
      <t>カギ</t>
    </rPh>
    <rPh sb="19" eb="21">
      <t>シュウゼン</t>
    </rPh>
    <phoneticPr fontId="14"/>
  </si>
  <si>
    <t>R9</t>
  </si>
  <si>
    <t>R12</t>
  </si>
  <si>
    <t>自由通路屋根防水修繕工事</t>
    <rPh sb="0" eb="4">
      <t>ジユウ</t>
    </rPh>
    <rPh sb="4" eb="6">
      <t>ヤネ</t>
    </rPh>
    <rPh sb="6" eb="8">
      <t>ボウスイ</t>
    </rPh>
    <rPh sb="8" eb="10">
      <t>シュウゼン</t>
    </rPh>
    <rPh sb="10" eb="12">
      <t>コウジ</t>
    </rPh>
    <phoneticPr fontId="14"/>
  </si>
  <si>
    <t>照明器具LED化工事</t>
    <rPh sb="0" eb="4">
      <t>ショウメイキグ</t>
    </rPh>
    <rPh sb="7" eb="8">
      <t>カ</t>
    </rPh>
    <rPh sb="8" eb="10">
      <t>コウジ</t>
    </rPh>
    <phoneticPr fontId="5"/>
  </si>
  <si>
    <t>直暖系統ラインポンプ修繕</t>
    <rPh sb="0" eb="2">
      <t>チョクダン</t>
    </rPh>
    <rPh sb="2" eb="4">
      <t>ケイトウ</t>
    </rPh>
    <rPh sb="10" eb="12">
      <t>シュウゼン</t>
    </rPh>
    <phoneticPr fontId="5"/>
  </si>
  <si>
    <t>正面入口インターロッキング修繕</t>
    <rPh sb="0" eb="2">
      <t>ショウメン</t>
    </rPh>
    <rPh sb="2" eb="4">
      <t>イリグチ</t>
    </rPh>
    <rPh sb="13" eb="15">
      <t>シュウゼン</t>
    </rPh>
    <phoneticPr fontId="5"/>
  </si>
  <si>
    <t>暖房設備改修</t>
    <rPh sb="0" eb="4">
      <t>ダンボウセツビ</t>
    </rPh>
    <rPh sb="4" eb="6">
      <t>カイシュウ</t>
    </rPh>
    <phoneticPr fontId="5"/>
  </si>
  <si>
    <t>ゆにガーデン庭園枕木交換工事</t>
  </si>
  <si>
    <t>ゆにガーデン格納庫水抜栓修繕</t>
  </si>
  <si>
    <t>ゆにガーデン井戸洗浄・ポンプ交換工事</t>
    <rPh sb="6" eb="8">
      <t>イド</t>
    </rPh>
    <rPh sb="8" eb="10">
      <t>センジョウ</t>
    </rPh>
    <rPh sb="14" eb="16">
      <t>コウカン</t>
    </rPh>
    <rPh sb="16" eb="18">
      <t>コウジ</t>
    </rPh>
    <phoneticPr fontId="5"/>
  </si>
  <si>
    <t>屋根・外壁改修</t>
    <rPh sb="0" eb="2">
      <t>ヤネ</t>
    </rPh>
    <rPh sb="3" eb="5">
      <t>ガイヘキ</t>
    </rPh>
    <rPh sb="5" eb="7">
      <t>カイシュウ</t>
    </rPh>
    <phoneticPr fontId="5"/>
  </si>
  <si>
    <t>車庫オーバースライダー修繕</t>
    <rPh sb="0" eb="2">
      <t>シャコ</t>
    </rPh>
    <rPh sb="11" eb="13">
      <t>シュウゼン</t>
    </rPh>
    <phoneticPr fontId="14"/>
  </si>
  <si>
    <t>未定</t>
    <rPh sb="0" eb="2">
      <t>ミテイ</t>
    </rPh>
    <phoneticPr fontId="5"/>
  </si>
  <si>
    <t>建設工事又は解体工事</t>
    <rPh sb="0" eb="2">
      <t>ケンセツ</t>
    </rPh>
    <rPh sb="2" eb="4">
      <t>コウジ</t>
    </rPh>
    <rPh sb="4" eb="5">
      <t>マタ</t>
    </rPh>
    <rPh sb="6" eb="10">
      <t>カイタイコウジ</t>
    </rPh>
    <phoneticPr fontId="5"/>
  </si>
  <si>
    <t>自由通路屋根トップライト改修工事</t>
  </si>
  <si>
    <t>ジンギスカンハウス利用人数</t>
    <rPh sb="9" eb="13">
      <t>リヨウニンズウ</t>
    </rPh>
    <phoneticPr fontId="5"/>
  </si>
  <si>
    <t>R16～R17</t>
  </si>
  <si>
    <t>温水ポンプ交換工事</t>
    <rPh sb="0" eb="2">
      <t>オンスイ</t>
    </rPh>
    <phoneticPr fontId="14"/>
  </si>
  <si>
    <t>照明器具ＬＥＤ化工事</t>
    <rPh sb="0" eb="4">
      <t>ショウメ</t>
    </rPh>
    <rPh sb="7" eb="8">
      <t>カ</t>
    </rPh>
    <rPh sb="8" eb="10">
      <t>コウジ</t>
    </rPh>
    <phoneticPr fontId="14"/>
  </si>
  <si>
    <t>屋根修繕</t>
    <rPh sb="0" eb="2">
      <t>ヤネ</t>
    </rPh>
    <rPh sb="2" eb="4">
      <t>シュウゼン</t>
    </rPh>
    <phoneticPr fontId="14"/>
  </si>
  <si>
    <t>通信ケーブル修繕（展望配水池）</t>
    <rPh sb="0" eb="2">
      <t>ツウシン</t>
    </rPh>
    <rPh sb="6" eb="8">
      <t>シュウゼン</t>
    </rPh>
    <rPh sb="9" eb="14">
      <t>テンボウハイスイチ</t>
    </rPh>
    <phoneticPr fontId="5"/>
  </si>
  <si>
    <t>呼水槽交換修繕</t>
    <rPh sb="0" eb="3">
      <t>コスイソウ</t>
    </rPh>
    <rPh sb="3" eb="7">
      <t>コウカン</t>
    </rPh>
    <phoneticPr fontId="14"/>
  </si>
  <si>
    <t>由仁町民プール</t>
  </si>
  <si>
    <t>屋根シート等修繕</t>
    <rPh sb="0" eb="2">
      <t>ヤネ</t>
    </rPh>
    <rPh sb="5" eb="6">
      <t>トウ</t>
    </rPh>
    <rPh sb="6" eb="8">
      <t>シュウゼン</t>
    </rPh>
    <phoneticPr fontId="5"/>
  </si>
  <si>
    <t>北栄団地</t>
  </si>
  <si>
    <t>給水管漏水修繕</t>
    <rPh sb="0" eb="5">
      <t>キュウスイカンロウスイ</t>
    </rPh>
    <rPh sb="5" eb="7">
      <t>シュウゼン</t>
    </rPh>
    <phoneticPr fontId="5"/>
  </si>
  <si>
    <t>「6．施設ごとの基本情報」を参照</t>
    <rPh sb="3" eb="5">
      <t>シセツ</t>
    </rPh>
    <rPh sb="8" eb="10">
      <t>キホン</t>
    </rPh>
    <rPh sb="10" eb="12">
      <t>ジョウホウ</t>
    </rPh>
    <rPh sb="14" eb="16">
      <t>サンショウ</t>
    </rPh>
    <phoneticPr fontId="5"/>
  </si>
  <si>
    <t>児童数</t>
    <rPh sb="0" eb="3">
      <t>ジドウスウ</t>
    </rPh>
    <phoneticPr fontId="5"/>
  </si>
  <si>
    <t>保健福祉課ファンコンベクター取替修繕</t>
    <rPh sb="0" eb="5">
      <t>ホケンフク</t>
    </rPh>
    <rPh sb="14" eb="16">
      <t>トリカエ</t>
    </rPh>
    <rPh sb="16" eb="18">
      <t>シュウゼン</t>
    </rPh>
    <phoneticPr fontId="14"/>
  </si>
  <si>
    <t>R11～R15</t>
  </si>
  <si>
    <t>新光162番地の1</t>
  </si>
  <si>
    <t xml:space="preserve">由仁小学校屋内消火栓設備取替修繕  </t>
  </si>
  <si>
    <t>由仁小学校電話設備更新工事</t>
  </si>
  <si>
    <t>由仁小学校校舎系統暖房機オイルポンプ交換工事</t>
  </si>
  <si>
    <t>誘導灯修繕</t>
  </si>
  <si>
    <t>由仁小学校体育館女子トイレ改修工事</t>
  </si>
  <si>
    <t>由仁小学校防犯カメラ設置工事</t>
    <rPh sb="0" eb="5">
      <t>ユニショウ</t>
    </rPh>
    <rPh sb="5" eb="10">
      <t>ボウハン</t>
    </rPh>
    <rPh sb="10" eb="14">
      <t>セッチコ</t>
    </rPh>
    <phoneticPr fontId="14"/>
  </si>
  <si>
    <t>産業住宅F</t>
    <rPh sb="0" eb="4">
      <t>サンギョウジュウタク</t>
    </rPh>
    <phoneticPr fontId="5"/>
  </si>
  <si>
    <t>由仁小学校電磁錠取付工事</t>
    <rPh sb="0" eb="5">
      <t>ユニショウ</t>
    </rPh>
    <rPh sb="5" eb="8">
      <t>デン</t>
    </rPh>
    <rPh sb="8" eb="10">
      <t>トリツケ</t>
    </rPh>
    <rPh sb="10" eb="12">
      <t>コウジ</t>
    </rPh>
    <phoneticPr fontId="14"/>
  </si>
  <si>
    <t>由仁小学校(旧由仁中学校)大規模改修事業</t>
  </si>
  <si>
    <t>由仁小学校</t>
  </si>
  <si>
    <t>R9～R13</t>
  </si>
  <si>
    <t>棟名</t>
    <rPh sb="0" eb="1">
      <t>トウ</t>
    </rPh>
    <rPh sb="1" eb="2">
      <t>ナ</t>
    </rPh>
    <phoneticPr fontId="5"/>
  </si>
  <si>
    <t>由仁町公営住宅北栄団地４号棟建替工事</t>
    <rPh sb="0" eb="3">
      <t>ユニチョウ</t>
    </rPh>
    <rPh sb="3" eb="7">
      <t>コウエイジュウタク</t>
    </rPh>
    <rPh sb="7" eb="9">
      <t>ホクエイ</t>
    </rPh>
    <rPh sb="9" eb="11">
      <t>ダンチ</t>
    </rPh>
    <rPh sb="12" eb="14">
      <t>ゴウトウ</t>
    </rPh>
    <rPh sb="14" eb="16">
      <t>タテカエ</t>
    </rPh>
    <rPh sb="16" eb="18">
      <t>コウジ</t>
    </rPh>
    <phoneticPr fontId="5"/>
  </si>
  <si>
    <t>昭和58年</t>
  </si>
  <si>
    <t>由仁町公営住三川泉団地Ｉ棟屋根等改修工事</t>
  </si>
  <si>
    <t>川端1493番地</t>
    <rPh sb="0" eb="2">
      <t>カワバタ</t>
    </rPh>
    <rPh sb="6" eb="8">
      <t>バンチ</t>
    </rPh>
    <phoneticPr fontId="5"/>
  </si>
  <si>
    <t>古山1426番地7</t>
    <rPh sb="0" eb="2">
      <t>フルサン</t>
    </rPh>
    <rPh sb="6" eb="8">
      <t>バンチ</t>
    </rPh>
    <phoneticPr fontId="5"/>
  </si>
  <si>
    <t xml:space="preserve">由仁小中学校受水槽設備修繕  </t>
  </si>
  <si>
    <t xml:space="preserve">由仁中学校格技場屋根及び非常口修繕（雪害） </t>
  </si>
  <si>
    <t>由仁中学校体育館天井灯取替修繕</t>
  </si>
  <si>
    <t xml:space="preserve">由仁中学校留守番電話設置工事                   </t>
  </si>
  <si>
    <t xml:space="preserve">由仁中学校グラウンド除草整備工事         </t>
  </si>
  <si>
    <t>町営住宅北栄団地Ｊ棟アスベスト含有調査業務</t>
    <rPh sb="0" eb="2">
      <t>チョウエイ</t>
    </rPh>
    <rPh sb="2" eb="4">
      <t>ジュウタク</t>
    </rPh>
    <rPh sb="4" eb="6">
      <t>ホクエイ</t>
    </rPh>
    <rPh sb="6" eb="8">
      <t>ダンチ</t>
    </rPh>
    <rPh sb="9" eb="10">
      <t>トウ</t>
    </rPh>
    <rPh sb="15" eb="17">
      <t>ガンユウ</t>
    </rPh>
    <rPh sb="17" eb="19">
      <t>チョウサ</t>
    </rPh>
    <rPh sb="19" eb="21">
      <t>ギョウム</t>
    </rPh>
    <phoneticPr fontId="5"/>
  </si>
  <si>
    <t xml:space="preserve">由仁中学校エレベーター経年経過部品交換工事   </t>
  </si>
  <si>
    <t>鉄筋コンクリート、ブロック</t>
    <rPh sb="0" eb="2">
      <t>テッキン</t>
    </rPh>
    <phoneticPr fontId="5"/>
  </si>
  <si>
    <t>由仁町公営住宅北栄団地４号棟駐車場等外構工事</t>
    <rPh sb="0" eb="3">
      <t>ユニチョウ</t>
    </rPh>
    <rPh sb="3" eb="7">
      <t>コウエイジュウタク</t>
    </rPh>
    <rPh sb="7" eb="9">
      <t>ホクエイ</t>
    </rPh>
    <rPh sb="9" eb="11">
      <t>ダンチ</t>
    </rPh>
    <rPh sb="12" eb="14">
      <t>ゴウトウ</t>
    </rPh>
    <rPh sb="14" eb="17">
      <t>チュウシャジョウ</t>
    </rPh>
    <rPh sb="17" eb="18">
      <t>ナド</t>
    </rPh>
    <rPh sb="18" eb="20">
      <t>ガイコウ</t>
    </rPh>
    <rPh sb="20" eb="22">
      <t>コウジ</t>
    </rPh>
    <phoneticPr fontId="5"/>
  </si>
  <si>
    <t>由仁中学校冷暖房設備工事</t>
  </si>
  <si>
    <t>町営住宅あけぼの団地３号棟木部塗装工事</t>
    <rPh sb="0" eb="2">
      <t>チョウエイ</t>
    </rPh>
    <rPh sb="2" eb="4">
      <t>ジュウタク</t>
    </rPh>
    <rPh sb="8" eb="10">
      <t>ダンチ</t>
    </rPh>
    <rPh sb="11" eb="13">
      <t>ゴウトウ</t>
    </rPh>
    <rPh sb="13" eb="15">
      <t>モクブ</t>
    </rPh>
    <rPh sb="15" eb="17">
      <t>トソウ</t>
    </rPh>
    <rPh sb="17" eb="19">
      <t>コウジ</t>
    </rPh>
    <phoneticPr fontId="14"/>
  </si>
  <si>
    <t>6号棟</t>
    <rPh sb="1" eb="2">
      <t>ゴウ</t>
    </rPh>
    <rPh sb="2" eb="3">
      <t>トウ</t>
    </rPh>
    <phoneticPr fontId="5"/>
  </si>
  <si>
    <t>浄化槽機械室</t>
    <rPh sb="0" eb="6">
      <t>ジョウカソウキカイシツ</t>
    </rPh>
    <phoneticPr fontId="5"/>
  </si>
  <si>
    <t>由仁中学校照明器具LED化工事</t>
  </si>
  <si>
    <t>保健福祉課ファンコンベクター取替修繕</t>
    <rPh sb="0" eb="2">
      <t>ホケン</t>
    </rPh>
    <rPh sb="2" eb="5">
      <t>フクシカ</t>
    </rPh>
    <rPh sb="14" eb="16">
      <t>トリカエ</t>
    </rPh>
    <rPh sb="16" eb="18">
      <t>シュウゼン</t>
    </rPh>
    <phoneticPr fontId="14"/>
  </si>
  <si>
    <t>診療所改築　本体建設・設計監理・外構</t>
  </si>
  <si>
    <t>由仁中学校防犯カメラ設置工事</t>
    <rPh sb="0" eb="2">
      <t>ユニ</t>
    </rPh>
    <rPh sb="2" eb="3">
      <t>チュウ</t>
    </rPh>
    <rPh sb="3" eb="5">
      <t>ガッコウ</t>
    </rPh>
    <rPh sb="5" eb="10">
      <t>ボウハン</t>
    </rPh>
    <rPh sb="10" eb="14">
      <t>セッチコ</t>
    </rPh>
    <phoneticPr fontId="14"/>
  </si>
  <si>
    <t>由仁中学校電磁錠取付工事</t>
    <rPh sb="0" eb="2">
      <t>ユニ</t>
    </rPh>
    <rPh sb="2" eb="3">
      <t>チュウ</t>
    </rPh>
    <rPh sb="3" eb="5">
      <t>ガッコウ</t>
    </rPh>
    <rPh sb="5" eb="8">
      <t>デン</t>
    </rPh>
    <rPh sb="8" eb="10">
      <t>トリツケ</t>
    </rPh>
    <rPh sb="10" eb="12">
      <t>コウジ</t>
    </rPh>
    <phoneticPr fontId="14"/>
  </si>
  <si>
    <t>新光53番地の1</t>
  </si>
  <si>
    <t>大規模改修</t>
    <rPh sb="0" eb="3">
      <t>ダイキボ</t>
    </rPh>
    <phoneticPr fontId="5"/>
  </si>
  <si>
    <t>オイルキャリー修繕</t>
    <rPh sb="7" eb="9">
      <t>シュウゼン</t>
    </rPh>
    <phoneticPr fontId="5"/>
  </si>
  <si>
    <t>洗浄室壁修繕</t>
    <rPh sb="0" eb="3">
      <t>センジョウシツ</t>
    </rPh>
    <rPh sb="3" eb="4">
      <t>カベ</t>
    </rPh>
    <rPh sb="4" eb="6">
      <t>シュウゼン</t>
    </rPh>
    <phoneticPr fontId="5"/>
  </si>
  <si>
    <t>電気回転釜補強修繕</t>
  </si>
  <si>
    <t>移動シンク・スタッキングカート・パンラックキャスター修繕</t>
    <rPh sb="0" eb="2">
      <t>イドウ</t>
    </rPh>
    <rPh sb="26" eb="28">
      <t>シュウゼン</t>
    </rPh>
    <phoneticPr fontId="5"/>
  </si>
  <si>
    <t>利用件数</t>
    <rPh sb="0" eb="4">
      <t>リヨウケンスウ</t>
    </rPh>
    <phoneticPr fontId="5"/>
  </si>
  <si>
    <t>本町326番地</t>
  </si>
  <si>
    <t>給水人口</t>
    <rPh sb="0" eb="4">
      <t>キュウスイジンコウ</t>
    </rPh>
    <phoneticPr fontId="5"/>
  </si>
  <si>
    <t>受電設備改修工事</t>
  </si>
  <si>
    <t>由仁第２浄水場</t>
    <rPh sb="0" eb="2">
      <t>ユニ</t>
    </rPh>
    <rPh sb="2" eb="3">
      <t>ダイ</t>
    </rPh>
    <rPh sb="4" eb="7">
      <t>ジョウスイジョウ</t>
    </rPh>
    <phoneticPr fontId="5"/>
  </si>
  <si>
    <t>受電設備改修工事</t>
    <rPh sb="0" eb="2">
      <t>ジュデン</t>
    </rPh>
    <rPh sb="2" eb="4">
      <t>セツビ</t>
    </rPh>
    <rPh sb="4" eb="6">
      <t>カイシュウ</t>
    </rPh>
    <rPh sb="6" eb="8">
      <t>コウジ</t>
    </rPh>
    <phoneticPr fontId="14"/>
  </si>
  <si>
    <t>由仁町公営住宅いずみ団地屋上防水・外壁塗装改修工事</t>
    <rPh sb="0" eb="2">
      <t>ユニ</t>
    </rPh>
    <rPh sb="2" eb="3">
      <t>チョウ</t>
    </rPh>
    <rPh sb="3" eb="5">
      <t>コウエイ</t>
    </rPh>
    <rPh sb="5" eb="7">
      <t>ジュウタク</t>
    </rPh>
    <rPh sb="10" eb="12">
      <t>ダンチ</t>
    </rPh>
    <rPh sb="12" eb="14">
      <t>オクジョウ</t>
    </rPh>
    <rPh sb="14" eb="16">
      <t>ボウスイ</t>
    </rPh>
    <rPh sb="17" eb="19">
      <t>ガイヘキ</t>
    </rPh>
    <rPh sb="19" eb="21">
      <t>トソウ</t>
    </rPh>
    <rPh sb="21" eb="23">
      <t>カイシュウ</t>
    </rPh>
    <rPh sb="23" eb="25">
      <t>コウジ</t>
    </rPh>
    <phoneticPr fontId="5"/>
  </si>
  <si>
    <t>三川泉町210番地の1</t>
  </si>
  <si>
    <t>照明器具LED化工事</t>
    <rPh sb="0" eb="2">
      <t>ショウメイ</t>
    </rPh>
    <rPh sb="2" eb="4">
      <t>キグ</t>
    </rPh>
    <rPh sb="7" eb="8">
      <t>カ</t>
    </rPh>
    <rPh sb="8" eb="10">
      <t>コウジ</t>
    </rPh>
    <phoneticPr fontId="14"/>
  </si>
  <si>
    <t>誘導灯取替修繕</t>
    <rPh sb="0" eb="3">
      <t>ユウドウトウ</t>
    </rPh>
    <rPh sb="3" eb="7">
      <t>トリカエシュウゼン</t>
    </rPh>
    <phoneticPr fontId="5"/>
  </si>
  <si>
    <t>重油タンクリモコン液面計取替工事</t>
    <rPh sb="0" eb="2">
      <t>ジュウユ</t>
    </rPh>
    <rPh sb="9" eb="11">
      <t>エキメン</t>
    </rPh>
    <rPh sb="11" eb="12">
      <t>ケイ</t>
    </rPh>
    <rPh sb="12" eb="14">
      <t>トリカエ</t>
    </rPh>
    <rPh sb="14" eb="16">
      <t>コウジ</t>
    </rPh>
    <phoneticPr fontId="14"/>
  </si>
  <si>
    <t>オイルサービスタンク取替修繕</t>
    <rPh sb="10" eb="12">
      <t>トリカエ</t>
    </rPh>
    <rPh sb="12" eb="14">
      <t>シュウゼン</t>
    </rPh>
    <phoneticPr fontId="14"/>
  </si>
  <si>
    <t>物置解体撤去工事</t>
    <rPh sb="0" eb="2">
      <t>モノオキ</t>
    </rPh>
    <rPh sb="2" eb="4">
      <t>カイタイ</t>
    </rPh>
    <rPh sb="4" eb="6">
      <t>テッキョ</t>
    </rPh>
    <rPh sb="6" eb="8">
      <t>コウジ</t>
    </rPh>
    <phoneticPr fontId="14"/>
  </si>
  <si>
    <t>産業住宅</t>
    <rPh sb="0" eb="4">
      <t>サンギョウジュウタク</t>
    </rPh>
    <phoneticPr fontId="5"/>
  </si>
  <si>
    <t>健康センター利用件数</t>
    <rPh sb="0" eb="2">
      <t>ケンコウ</t>
    </rPh>
    <rPh sb="6" eb="10">
      <t>リヨウケンスウ</t>
    </rPh>
    <phoneticPr fontId="5"/>
  </si>
  <si>
    <t>元気づくりセンター利用人数</t>
    <rPh sb="0" eb="2">
      <t>ゲンキ</t>
    </rPh>
    <rPh sb="9" eb="11">
      <t>リヨウ</t>
    </rPh>
    <rPh sb="11" eb="13">
      <t>ニンズウ</t>
    </rPh>
    <phoneticPr fontId="5"/>
  </si>
  <si>
    <t>由仁町公営住宅みずほ団地２号棟駐車場等外構工事</t>
    <rPh sb="0" eb="7">
      <t>ユニチョウコウエイジュウタク</t>
    </rPh>
    <rPh sb="10" eb="12">
      <t>ダンチ</t>
    </rPh>
    <rPh sb="13" eb="14">
      <t>ゴウ</t>
    </rPh>
    <rPh sb="14" eb="15">
      <t>トウ</t>
    </rPh>
    <rPh sb="15" eb="18">
      <t>チュウシャジョウ</t>
    </rPh>
    <rPh sb="18" eb="19">
      <t>ナド</t>
    </rPh>
    <rPh sb="19" eb="21">
      <t>ガイコウ</t>
    </rPh>
    <rPh sb="21" eb="23">
      <t>コウジ</t>
    </rPh>
    <phoneticPr fontId="5"/>
  </si>
  <si>
    <t>トレーニングルーム利用件数</t>
    <rPh sb="9" eb="13">
      <t>リヨウケンスウ</t>
    </rPh>
    <phoneticPr fontId="5"/>
  </si>
  <si>
    <t>ゆにガーデン１階カフェ製氷機修繕</t>
  </si>
  <si>
    <t>自由通路屋根防水修繕工事</t>
  </si>
  <si>
    <t>事務室照明器具LED化工事</t>
    <rPh sb="11" eb="13">
      <t>コウジ</t>
    </rPh>
    <phoneticPr fontId="5"/>
  </si>
  <si>
    <t>トイレ修繕工事</t>
    <rPh sb="3" eb="7">
      <t>シュウゼンコウジ</t>
    </rPh>
    <phoneticPr fontId="5"/>
  </si>
  <si>
    <t>由仁町公営住宅北栄団地解体除却工事</t>
    <rPh sb="0" eb="3">
      <t>ユニチョウ</t>
    </rPh>
    <rPh sb="3" eb="7">
      <t>コウエイジュウタク</t>
    </rPh>
    <rPh sb="7" eb="9">
      <t>ホクエイ</t>
    </rPh>
    <rPh sb="9" eb="11">
      <t>ダンチ</t>
    </rPh>
    <rPh sb="11" eb="13">
      <t>カイタイ</t>
    </rPh>
    <rPh sb="13" eb="15">
      <t>ジョキャク</t>
    </rPh>
    <rPh sb="15" eb="17">
      <t>コウジ</t>
    </rPh>
    <phoneticPr fontId="5"/>
  </si>
  <si>
    <t>三川配水池</t>
    <rPh sb="0" eb="2">
      <t>ミカワ</t>
    </rPh>
    <rPh sb="2" eb="5">
      <t>ハイスイチ</t>
    </rPh>
    <phoneticPr fontId="5"/>
  </si>
  <si>
    <t>自由通路鳩よけネット破損補修修繕</t>
    <rPh sb="0" eb="4">
      <t>ジユウ</t>
    </rPh>
    <rPh sb="4" eb="5">
      <t>ハト</t>
    </rPh>
    <rPh sb="10" eb="12">
      <t>ハソン</t>
    </rPh>
    <rPh sb="12" eb="14">
      <t>ホシュウ</t>
    </rPh>
    <rPh sb="14" eb="16">
      <t>シュウゼン</t>
    </rPh>
    <phoneticPr fontId="14"/>
  </si>
  <si>
    <t>冷暖房設備工事</t>
  </si>
  <si>
    <t>自由通路トップライト改修工事</t>
    <rPh sb="0" eb="4">
      <t>ジユウ</t>
    </rPh>
    <rPh sb="10" eb="12">
      <t>カイシュウ</t>
    </rPh>
    <rPh sb="12" eb="14">
      <t>コウジ</t>
    </rPh>
    <phoneticPr fontId="14"/>
  </si>
  <si>
    <t>みずほ団地</t>
  </si>
  <si>
    <t>冷暖房設備工事</t>
    <rPh sb="0" eb="3">
      <t>レイダンボウ</t>
    </rPh>
    <rPh sb="3" eb="5">
      <t>セツビ</t>
    </rPh>
    <rPh sb="5" eb="7">
      <t>コウジ</t>
    </rPh>
    <phoneticPr fontId="14"/>
  </si>
  <si>
    <t>健康元気づくり館・自由通路照明器具LED化工事　</t>
    <rPh sb="0" eb="2">
      <t>ケンコウ</t>
    </rPh>
    <rPh sb="2" eb="4">
      <t>ゲンキ</t>
    </rPh>
    <rPh sb="9" eb="13">
      <t>ジユウ</t>
    </rPh>
    <rPh sb="13" eb="17">
      <t>ショウメ</t>
    </rPh>
    <rPh sb="20" eb="21">
      <t>カ</t>
    </rPh>
    <rPh sb="21" eb="23">
      <t>コウジ</t>
    </rPh>
    <phoneticPr fontId="14"/>
  </si>
  <si>
    <t>６．施設ごとの基本情報</t>
    <rPh sb="2" eb="4">
      <t>シセツ</t>
    </rPh>
    <rPh sb="7" eb="11">
      <t>キホンジョウホウ</t>
    </rPh>
    <phoneticPr fontId="5"/>
  </si>
  <si>
    <t>車庫内電気自動車電源工事</t>
    <rPh sb="0" eb="2">
      <t>シャコ</t>
    </rPh>
    <rPh sb="2" eb="3">
      <t>ナイ</t>
    </rPh>
    <rPh sb="3" eb="5">
      <t>デンキ</t>
    </rPh>
    <rPh sb="5" eb="8">
      <t>ジドウシャ</t>
    </rPh>
    <rPh sb="8" eb="10">
      <t>デンゲン</t>
    </rPh>
    <rPh sb="10" eb="12">
      <t>コウジ</t>
    </rPh>
    <phoneticPr fontId="14"/>
  </si>
  <si>
    <t>機械室三方弁取替修繕</t>
    <rPh sb="0" eb="3">
      <t>キカイシツ</t>
    </rPh>
    <rPh sb="3" eb="6">
      <t>サンポ</t>
    </rPh>
    <rPh sb="6" eb="8">
      <t>トリカエ</t>
    </rPh>
    <rPh sb="8" eb="10">
      <t>シュウゼン</t>
    </rPh>
    <phoneticPr fontId="14"/>
  </si>
  <si>
    <t>機械室Pラインポンプ取替修繕</t>
    <rPh sb="0" eb="3">
      <t>キカイシツ</t>
    </rPh>
    <rPh sb="10" eb="12">
      <t>トリカエ</t>
    </rPh>
    <rPh sb="12" eb="14">
      <t>シュウゼン</t>
    </rPh>
    <phoneticPr fontId="14"/>
  </si>
  <si>
    <t>機械室減圧弁取替修繕</t>
    <rPh sb="0" eb="3">
      <t>キカイシツ</t>
    </rPh>
    <rPh sb="3" eb="6">
      <t>ゲンアツベン</t>
    </rPh>
    <rPh sb="6" eb="8">
      <t>トリカエ</t>
    </rPh>
    <rPh sb="8" eb="10">
      <t>シュウゼン</t>
    </rPh>
    <phoneticPr fontId="14"/>
  </si>
  <si>
    <t>ゆにガーデンセンターハウス空調機改修工事</t>
  </si>
  <si>
    <t>事務室入口ドアクローザー修繕</t>
    <rPh sb="0" eb="3">
      <t>ジムシツ</t>
    </rPh>
    <rPh sb="3" eb="5">
      <t>イリグチ</t>
    </rPh>
    <rPh sb="12" eb="14">
      <t>シュウゼン</t>
    </rPh>
    <phoneticPr fontId="14"/>
  </si>
  <si>
    <t>講座室エアコン工事</t>
    <rPh sb="0" eb="2">
      <t>コウザ</t>
    </rPh>
    <rPh sb="2" eb="3">
      <t>シツ</t>
    </rPh>
    <rPh sb="7" eb="9">
      <t>コウジ</t>
    </rPh>
    <phoneticPr fontId="14"/>
  </si>
  <si>
    <t>中央監視室エアコン工事</t>
    <rPh sb="0" eb="2">
      <t>チュウオウ</t>
    </rPh>
    <rPh sb="2" eb="5">
      <t>カンシシツ</t>
    </rPh>
    <rPh sb="9" eb="11">
      <t>コウジ</t>
    </rPh>
    <phoneticPr fontId="14"/>
  </si>
  <si>
    <t>施設入所　入所者数</t>
    <rPh sb="0" eb="2">
      <t>シセツ</t>
    </rPh>
    <rPh sb="2" eb="4">
      <t>ニュウショ</t>
    </rPh>
    <rPh sb="5" eb="9">
      <t>ニュウショシャスウ</t>
    </rPh>
    <phoneticPr fontId="5"/>
  </si>
  <si>
    <t>開設日数</t>
    <rPh sb="0" eb="2">
      <t>カイセツ</t>
    </rPh>
    <rPh sb="2" eb="4">
      <t>ニッスウ</t>
    </rPh>
    <phoneticPr fontId="5"/>
  </si>
  <si>
    <t>山形545番地の2</t>
  </si>
  <si>
    <t>使用料・賃借料</t>
    <rPh sb="0" eb="3">
      <t>シヨウリョウ</t>
    </rPh>
    <rPh sb="4" eb="6">
      <t>チンシャク</t>
    </rPh>
    <rPh sb="6" eb="7">
      <t>リョウ</t>
    </rPh>
    <phoneticPr fontId="5"/>
  </si>
  <si>
    <t>汚泥乾燥機下部軸受ユニット交換</t>
    <rPh sb="0" eb="5">
      <t>オデイカンソウキ</t>
    </rPh>
    <rPh sb="5" eb="7">
      <t>カブ</t>
    </rPh>
    <rPh sb="7" eb="9">
      <t>ジクウケ</t>
    </rPh>
    <rPh sb="13" eb="15">
      <t>コウカン</t>
    </rPh>
    <phoneticPr fontId="14"/>
  </si>
  <si>
    <t>厨房エアコン設置工事</t>
    <rPh sb="0" eb="2">
      <t>チュウボウ</t>
    </rPh>
    <rPh sb="6" eb="8">
      <t>セッチ</t>
    </rPh>
    <rPh sb="8" eb="10">
      <t>コウジ</t>
    </rPh>
    <phoneticPr fontId="5"/>
  </si>
  <si>
    <t>新光191番地の2</t>
  </si>
  <si>
    <t>ファンコンベクター取替修繕</t>
    <rPh sb="9" eb="11">
      <t>トリカエ</t>
    </rPh>
    <rPh sb="11" eb="13">
      <t>シュウゼン</t>
    </rPh>
    <phoneticPr fontId="14"/>
  </si>
  <si>
    <t>ブロック</t>
  </si>
  <si>
    <t>受付上トップライト屋根工事</t>
    <rPh sb="0" eb="2">
      <t>ウケツケ</t>
    </rPh>
    <rPh sb="2" eb="3">
      <t>ウエ</t>
    </rPh>
    <rPh sb="9" eb="11">
      <t>ヤネ</t>
    </rPh>
    <rPh sb="11" eb="13">
      <t>コウジ</t>
    </rPh>
    <phoneticPr fontId="14"/>
  </si>
  <si>
    <t>ゆにガーデンコテージ井水汲み上げポンプ修繕</t>
    <rPh sb="10" eb="11">
      <t>イ</t>
    </rPh>
    <rPh sb="11" eb="12">
      <t>ミズ</t>
    </rPh>
    <rPh sb="12" eb="13">
      <t>ク</t>
    </rPh>
    <rPh sb="14" eb="15">
      <t>ア</t>
    </rPh>
    <rPh sb="19" eb="21">
      <t>シュウゼン</t>
    </rPh>
    <phoneticPr fontId="5"/>
  </si>
  <si>
    <t>外壁改修工事</t>
  </si>
  <si>
    <t>UPS交換修繕（古山配水池）</t>
    <rPh sb="3" eb="5">
      <t>コウカン</t>
    </rPh>
    <rPh sb="5" eb="7">
      <t>シュウゼン</t>
    </rPh>
    <rPh sb="8" eb="10">
      <t>フルサン</t>
    </rPh>
    <rPh sb="10" eb="13">
      <t>ハイスイチ</t>
    </rPh>
    <phoneticPr fontId="5"/>
  </si>
  <si>
    <t>屋上防水改修工事</t>
    <rPh sb="0" eb="2">
      <t>オクジョウ</t>
    </rPh>
    <rPh sb="2" eb="4">
      <t>ボウスイ</t>
    </rPh>
    <rPh sb="4" eb="6">
      <t>カイシュウ</t>
    </rPh>
    <rPh sb="6" eb="8">
      <t>コウジ</t>
    </rPh>
    <phoneticPr fontId="14"/>
  </si>
  <si>
    <t>園児数</t>
    <rPh sb="0" eb="3">
      <t>エンジスウ</t>
    </rPh>
    <phoneticPr fontId="5"/>
  </si>
  <si>
    <t>網戸取付工事</t>
    <rPh sb="0" eb="2">
      <t>アミド</t>
    </rPh>
    <rPh sb="2" eb="4">
      <t>トリツ</t>
    </rPh>
    <rPh sb="4" eb="6">
      <t>コウジ</t>
    </rPh>
    <phoneticPr fontId="14"/>
  </si>
  <si>
    <t>伏見134番地の1ほか</t>
  </si>
  <si>
    <t>由仁町公営住宅みずほ団地２号棟建設工事</t>
    <rPh sb="0" eb="7">
      <t>ユニチョウコウエイジュウタク</t>
    </rPh>
    <rPh sb="10" eb="12">
      <t>ダンチ</t>
    </rPh>
    <rPh sb="13" eb="14">
      <t>ゴウ</t>
    </rPh>
    <rPh sb="14" eb="15">
      <t>トウ</t>
    </rPh>
    <rPh sb="15" eb="17">
      <t>ケンセツ</t>
    </rPh>
    <rPh sb="17" eb="19">
      <t>コウジ</t>
    </rPh>
    <phoneticPr fontId="5"/>
  </si>
  <si>
    <t>ゆにガーデンレストラン厨房冷蔵庫修繕</t>
  </si>
  <si>
    <t>由仁町立診療所</t>
  </si>
  <si>
    <t>由仁町公営住三川泉団地Ｆ棟屋根等改修工事</t>
    <rPh sb="0" eb="3">
      <t>ユニチョウ</t>
    </rPh>
    <rPh sb="3" eb="5">
      <t>コウエイ</t>
    </rPh>
    <rPh sb="5" eb="6">
      <t>ジュウ</t>
    </rPh>
    <rPh sb="6" eb="8">
      <t>ミカワ</t>
    </rPh>
    <rPh sb="8" eb="9">
      <t>イズミ</t>
    </rPh>
    <rPh sb="9" eb="11">
      <t>ダンチ</t>
    </rPh>
    <rPh sb="12" eb="13">
      <t>トウ</t>
    </rPh>
    <rPh sb="13" eb="15">
      <t>ヤネ</t>
    </rPh>
    <rPh sb="15" eb="16">
      <t>ナド</t>
    </rPh>
    <rPh sb="16" eb="18">
      <t>カイシュウ</t>
    </rPh>
    <rPh sb="18" eb="20">
      <t>コウジ</t>
    </rPh>
    <phoneticPr fontId="5"/>
  </si>
  <si>
    <t>ゆにガーデンファーマーズマーケット空調機修繕</t>
  </si>
  <si>
    <t>町営住宅北栄団地木部塗装工事</t>
    <rPh sb="0" eb="2">
      <t>チョウエイ</t>
    </rPh>
    <rPh sb="2" eb="4">
      <t>ジュウタク</t>
    </rPh>
    <rPh sb="4" eb="6">
      <t>ホクエイ</t>
    </rPh>
    <rPh sb="6" eb="8">
      <t>ダンチ</t>
    </rPh>
    <rPh sb="8" eb="10">
      <t>モクブ</t>
    </rPh>
    <rPh sb="10" eb="12">
      <t>トソウ</t>
    </rPh>
    <rPh sb="12" eb="14">
      <t>コウジ</t>
    </rPh>
    <phoneticPr fontId="5"/>
  </si>
  <si>
    <t>ゆにガーデンカフェ、レストラン厨房機器修繕</t>
  </si>
  <si>
    <t>由仁町公営住宅北栄団地６号棟駐車場等外構工事</t>
    <rPh sb="0" eb="3">
      <t>ユニチョウ</t>
    </rPh>
    <rPh sb="3" eb="7">
      <t>コウエイジュウタク</t>
    </rPh>
    <rPh sb="7" eb="9">
      <t>ホクエイ</t>
    </rPh>
    <rPh sb="9" eb="11">
      <t>ダンチ</t>
    </rPh>
    <rPh sb="12" eb="14">
      <t>ゴウトウ</t>
    </rPh>
    <rPh sb="14" eb="17">
      <t>チュウシャジョウ</t>
    </rPh>
    <rPh sb="17" eb="18">
      <t>ナド</t>
    </rPh>
    <rPh sb="18" eb="20">
      <t>ガイコウ</t>
    </rPh>
    <rPh sb="20" eb="22">
      <t>コウジ</t>
    </rPh>
    <phoneticPr fontId="5"/>
  </si>
  <si>
    <t>ゆにガーデン誘導灯等交換修繕</t>
  </si>
  <si>
    <t>移転補償費（４件）</t>
    <rPh sb="0" eb="2">
      <t>イテン</t>
    </rPh>
    <rPh sb="2" eb="5">
      <t>ホショウヒ</t>
    </rPh>
    <rPh sb="7" eb="8">
      <t>ケン</t>
    </rPh>
    <phoneticPr fontId="14"/>
  </si>
  <si>
    <t>ゆにガーデン給湯配管取替修繕</t>
    <rPh sb="6" eb="8">
      <t>キュウトウ</t>
    </rPh>
    <rPh sb="8" eb="10">
      <t>ハイカン</t>
    </rPh>
    <rPh sb="10" eb="12">
      <t>トリカエ</t>
    </rPh>
    <rPh sb="12" eb="14">
      <t>シュウゼン</t>
    </rPh>
    <phoneticPr fontId="5"/>
  </si>
  <si>
    <t>ゆにガーデンガゼボ塗装工事</t>
    <rPh sb="9" eb="11">
      <t>トソウ</t>
    </rPh>
    <rPh sb="11" eb="13">
      <t>コウジ</t>
    </rPh>
    <phoneticPr fontId="5"/>
  </si>
  <si>
    <t>ゆにガーデン庭園トイレ屋根塗装工事</t>
    <rPh sb="6" eb="8">
      <t>テイエン</t>
    </rPh>
    <rPh sb="11" eb="13">
      <t>ヤネ</t>
    </rPh>
    <rPh sb="13" eb="15">
      <t>トソウ</t>
    </rPh>
    <rPh sb="15" eb="17">
      <t>コウジ</t>
    </rPh>
    <phoneticPr fontId="5"/>
  </si>
  <si>
    <t>2号棟</t>
    <rPh sb="1" eb="2">
      <t>ゴウ</t>
    </rPh>
    <rPh sb="2" eb="3">
      <t>トウ</t>
    </rPh>
    <phoneticPr fontId="5"/>
  </si>
  <si>
    <t>ゆにガーデンセンターハウス屋根修繕工事</t>
  </si>
  <si>
    <t>ゆにガーデン照明器具ＬＥＤ化工事</t>
    <rPh sb="6" eb="8">
      <t>ショウメイ</t>
    </rPh>
    <rPh sb="8" eb="10">
      <t>キグ</t>
    </rPh>
    <rPh sb="13" eb="14">
      <t>カ</t>
    </rPh>
    <rPh sb="14" eb="16">
      <t>コウジ</t>
    </rPh>
    <phoneticPr fontId="5"/>
  </si>
  <si>
    <t>川端811番地の6</t>
  </si>
  <si>
    <t>由仁浄化センター照明器具ＬＥＤ化工事</t>
    <rPh sb="0" eb="2">
      <t>ユニ</t>
    </rPh>
    <rPh sb="2" eb="4">
      <t>ジョウカ</t>
    </rPh>
    <rPh sb="8" eb="10">
      <t>ショウメイ</t>
    </rPh>
    <rPh sb="10" eb="12">
      <t>キグ</t>
    </rPh>
    <rPh sb="15" eb="16">
      <t>カ</t>
    </rPh>
    <rPh sb="16" eb="18">
      <t>コウジ</t>
    </rPh>
    <phoneticPr fontId="14"/>
  </si>
  <si>
    <t>馬追143番地1</t>
    <rPh sb="0" eb="2">
      <t>ウマオイ</t>
    </rPh>
    <rPh sb="5" eb="7">
      <t>バンチ</t>
    </rPh>
    <phoneticPr fontId="5"/>
  </si>
  <si>
    <t>ゆにガーデンセンターハウス飾りテラス撤去修繕工事</t>
  </si>
  <si>
    <t>ゆにガーデン非常散水用ホース交換修繕</t>
    <rPh sb="6" eb="8">
      <t>ヒジョウ</t>
    </rPh>
    <rPh sb="8" eb="11">
      <t>サンスイヨウ</t>
    </rPh>
    <rPh sb="14" eb="16">
      <t>コウカン</t>
    </rPh>
    <rPh sb="16" eb="18">
      <t>シュウゼン</t>
    </rPh>
    <phoneticPr fontId="5"/>
  </si>
  <si>
    <t>ゆにガーデントイレ改修工事</t>
    <rPh sb="9" eb="11">
      <t>カイシュウ</t>
    </rPh>
    <rPh sb="11" eb="13">
      <t>コウジ</t>
    </rPh>
    <phoneticPr fontId="5"/>
  </si>
  <si>
    <t>ゆにガーデン非常用照明設備改修工事</t>
    <rPh sb="6" eb="9">
      <t>ヒジョウヨウ</t>
    </rPh>
    <rPh sb="9" eb="11">
      <t>ショウメイ</t>
    </rPh>
    <rPh sb="11" eb="13">
      <t>セツビ</t>
    </rPh>
    <rPh sb="13" eb="15">
      <t>カイシュウ</t>
    </rPh>
    <rPh sb="15" eb="17">
      <t>コウジ</t>
    </rPh>
    <phoneticPr fontId="5"/>
  </si>
  <si>
    <t>優良田園住宅配水ポンプ場</t>
    <rPh sb="0" eb="2">
      <t>ユウリョウ</t>
    </rPh>
    <rPh sb="2" eb="4">
      <t>デンエン</t>
    </rPh>
    <rPh sb="4" eb="6">
      <t>ジュウタク</t>
    </rPh>
    <rPh sb="6" eb="8">
      <t>ハイスイ</t>
    </rPh>
    <rPh sb="11" eb="12">
      <t>ジョウ</t>
    </rPh>
    <phoneticPr fontId="5"/>
  </si>
  <si>
    <t>由仁第１浄水場ほか</t>
    <rPh sb="0" eb="2">
      <t>ユニ</t>
    </rPh>
    <rPh sb="2" eb="3">
      <t>ダイ</t>
    </rPh>
    <rPh sb="4" eb="7">
      <t>ジョウスイジョウ</t>
    </rPh>
    <phoneticPr fontId="5"/>
  </si>
  <si>
    <t>貸農園利用区画数</t>
    <rPh sb="0" eb="3">
      <t>カシノウエン</t>
    </rPh>
    <rPh sb="3" eb="7">
      <t>リヨウクカク</t>
    </rPh>
    <rPh sb="7" eb="8">
      <t>スウ</t>
    </rPh>
    <phoneticPr fontId="5"/>
  </si>
  <si>
    <t>返送汚泥切替弁更新</t>
  </si>
  <si>
    <t>町道由仁北東線道路改修工事</t>
    <rPh sb="0" eb="2">
      <t>チョウドウ</t>
    </rPh>
    <rPh sb="2" eb="4">
      <t>ユニ</t>
    </rPh>
    <rPh sb="4" eb="6">
      <t>ホクトウ</t>
    </rPh>
    <rPh sb="6" eb="7">
      <t>セン</t>
    </rPh>
    <rPh sb="7" eb="9">
      <t>ドウロ</t>
    </rPh>
    <rPh sb="9" eb="13">
      <t>カイシュウコウジ</t>
    </rPh>
    <phoneticPr fontId="5"/>
  </si>
  <si>
    <t>北栄154番地</t>
    <rPh sb="0" eb="2">
      <t>ホクエイ</t>
    </rPh>
    <rPh sb="5" eb="7">
      <t>バンチ</t>
    </rPh>
    <phoneticPr fontId="5"/>
  </si>
  <si>
    <t>由仁町体験農園センターハウス屋根塗装工事</t>
  </si>
  <si>
    <t>体験農園ドア塗装及びパッキン交換修繕</t>
  </si>
  <si>
    <t>由仁町公営住宅北栄団地６号棟建替工事</t>
    <rPh sb="0" eb="3">
      <t>ユニチョウ</t>
    </rPh>
    <rPh sb="3" eb="7">
      <t>コウエイジュウタク</t>
    </rPh>
    <rPh sb="7" eb="9">
      <t>ホクエイ</t>
    </rPh>
    <rPh sb="9" eb="11">
      <t>ダンチ</t>
    </rPh>
    <rPh sb="12" eb="14">
      <t>ゴウトウ</t>
    </rPh>
    <rPh sb="14" eb="16">
      <t>タテカエ</t>
    </rPh>
    <rPh sb="16" eb="18">
      <t>コウジ</t>
    </rPh>
    <phoneticPr fontId="5"/>
  </si>
  <si>
    <t>中央355番地の2</t>
  </si>
  <si>
    <t>鉄骨造平屋（外壁木造）</t>
  </si>
  <si>
    <t>ふれあい交流館自動ドア修繕</t>
  </si>
  <si>
    <t>ふれあい交流館照明器具ＬＥＤ化工事</t>
  </si>
  <si>
    <t>ふれあい交流館トイレ便座交換修繕</t>
    <rPh sb="10" eb="12">
      <t>ベンザ</t>
    </rPh>
    <rPh sb="12" eb="14">
      <t>コウカン</t>
    </rPh>
    <rPh sb="14" eb="16">
      <t>シュウゼン</t>
    </rPh>
    <phoneticPr fontId="5"/>
  </si>
  <si>
    <t>ふれあい交流館</t>
  </si>
  <si>
    <t>東光181番地3</t>
    <rPh sb="0" eb="2">
      <t>トウコウ</t>
    </rPh>
    <rPh sb="5" eb="7">
      <t>バンチ</t>
    </rPh>
    <phoneticPr fontId="5"/>
  </si>
  <si>
    <t>R13</t>
  </si>
  <si>
    <t>施設名</t>
    <rPh sb="0" eb="2">
      <t>シセツ</t>
    </rPh>
    <rPh sb="2" eb="3">
      <t>ナ</t>
    </rPh>
    <phoneticPr fontId="5"/>
  </si>
  <si>
    <t>由仁第１浄水場</t>
    <rPh sb="0" eb="2">
      <t>ユニ</t>
    </rPh>
    <rPh sb="2" eb="3">
      <t>ダイ</t>
    </rPh>
    <rPh sb="4" eb="7">
      <t>ジョウスイジョウ</t>
    </rPh>
    <phoneticPr fontId="5"/>
  </si>
  <si>
    <t>由仁町公営住宅ひので団地解体除却工事（Ｃ棟の解体）</t>
    <rPh sb="0" eb="3">
      <t>ユニチョウ</t>
    </rPh>
    <rPh sb="3" eb="7">
      <t>コウエイジュウタク</t>
    </rPh>
    <rPh sb="10" eb="12">
      <t>ダンチ</t>
    </rPh>
    <rPh sb="12" eb="14">
      <t>カイタイ</t>
    </rPh>
    <rPh sb="14" eb="16">
      <t>ジョキャク</t>
    </rPh>
    <rPh sb="16" eb="18">
      <t>コウジ</t>
    </rPh>
    <rPh sb="20" eb="21">
      <t>トウ</t>
    </rPh>
    <rPh sb="22" eb="24">
      <t>カイタイ</t>
    </rPh>
    <phoneticPr fontId="5"/>
  </si>
  <si>
    <t>川端浄水場</t>
    <rPh sb="0" eb="5">
      <t>カワバタジョウスイジョウ</t>
    </rPh>
    <phoneticPr fontId="5"/>
  </si>
  <si>
    <t>東光ポンプ場</t>
    <rPh sb="0" eb="2">
      <t>トウコウ</t>
    </rPh>
    <rPh sb="5" eb="6">
      <t>ジョウ</t>
    </rPh>
    <phoneticPr fontId="5"/>
  </si>
  <si>
    <t>古山ポンプ場</t>
    <rPh sb="0" eb="2">
      <t>フルサン</t>
    </rPh>
    <rPh sb="5" eb="6">
      <t>ジョウ</t>
    </rPh>
    <phoneticPr fontId="5"/>
  </si>
  <si>
    <t>ハーブ配水池</t>
    <rPh sb="3" eb="6">
      <t>ハイスイチ</t>
    </rPh>
    <phoneticPr fontId="5"/>
  </si>
  <si>
    <t>本町217番地の1</t>
    <rPh sb="0" eb="2">
      <t>ホンマチ</t>
    </rPh>
    <rPh sb="5" eb="7">
      <t>バンチ</t>
    </rPh>
    <phoneticPr fontId="5"/>
  </si>
  <si>
    <t>川端配水池</t>
    <rPh sb="0" eb="2">
      <t>カワバタ</t>
    </rPh>
    <rPh sb="2" eb="5">
      <t>ハイスイチ</t>
    </rPh>
    <phoneticPr fontId="5"/>
  </si>
  <si>
    <t>建設水道課</t>
    <rPh sb="0" eb="2">
      <t>ケンセツ</t>
    </rPh>
    <rPh sb="2" eb="5">
      <t>スイドウカ</t>
    </rPh>
    <phoneticPr fontId="5"/>
  </si>
  <si>
    <t>直営</t>
    <rPh sb="0" eb="2">
      <t>チョクエイ</t>
    </rPh>
    <phoneticPr fontId="5"/>
  </si>
  <si>
    <t>No.２次亜ポンプ修繕（古山配水池）</t>
    <rPh sb="4" eb="5">
      <t>ジ</t>
    </rPh>
    <rPh sb="5" eb="6">
      <t>ア</t>
    </rPh>
    <rPh sb="9" eb="11">
      <t>シュウゼン</t>
    </rPh>
    <rPh sb="12" eb="14">
      <t>フルサン</t>
    </rPh>
    <rPh sb="14" eb="17">
      <t>ハイスイチ</t>
    </rPh>
    <phoneticPr fontId="5"/>
  </si>
  <si>
    <t>非常用自家発電機バッテリー交換修繕（古山配水池）</t>
    <rPh sb="0" eb="3">
      <t>ヒジョウヨウ</t>
    </rPh>
    <rPh sb="3" eb="8">
      <t>ジカハツデンキ</t>
    </rPh>
    <rPh sb="13" eb="15">
      <t>コウカン</t>
    </rPh>
    <rPh sb="15" eb="17">
      <t>シュウゼン</t>
    </rPh>
    <rPh sb="18" eb="20">
      <t>フルサン</t>
    </rPh>
    <rPh sb="20" eb="23">
      <t>ハイスイチ</t>
    </rPh>
    <phoneticPr fontId="5"/>
  </si>
  <si>
    <t>UPS交換修繕（展望配水池）</t>
    <rPh sb="3" eb="5">
      <t>コウカン</t>
    </rPh>
    <rPh sb="5" eb="7">
      <t>シュウゼン</t>
    </rPh>
    <rPh sb="8" eb="10">
      <t>テンボウ</t>
    </rPh>
    <rPh sb="10" eb="13">
      <t>ハイスイチ</t>
    </rPh>
    <phoneticPr fontId="5"/>
  </si>
  <si>
    <t>機器・計器更新事業（川端配水池）</t>
    <rPh sb="0" eb="2">
      <t>キキ</t>
    </rPh>
    <rPh sb="3" eb="5">
      <t>ケイキ</t>
    </rPh>
    <rPh sb="5" eb="7">
      <t>コウシン</t>
    </rPh>
    <rPh sb="7" eb="9">
      <t>ジギョウ</t>
    </rPh>
    <rPh sb="10" eb="12">
      <t>カワバタ</t>
    </rPh>
    <phoneticPr fontId="5"/>
  </si>
  <si>
    <t>機器・計器更新事業（古山配水池、三川配水池）</t>
    <rPh sb="0" eb="2">
      <t>キキ</t>
    </rPh>
    <rPh sb="3" eb="5">
      <t>ケイキ</t>
    </rPh>
    <rPh sb="5" eb="9">
      <t>コウシンジギョウ</t>
    </rPh>
    <rPh sb="16" eb="18">
      <t>ミカワ</t>
    </rPh>
    <rPh sb="18" eb="21">
      <t>ハイスイチ</t>
    </rPh>
    <phoneticPr fontId="5"/>
  </si>
  <si>
    <t>機器・計器更新事業（展望配水池、ハーブ配水池）</t>
    <rPh sb="0" eb="2">
      <t>キキ</t>
    </rPh>
    <rPh sb="3" eb="5">
      <t>ケイキ</t>
    </rPh>
    <rPh sb="5" eb="9">
      <t>コウシンジギョウ</t>
    </rPh>
    <rPh sb="10" eb="12">
      <t>テンボウ</t>
    </rPh>
    <rPh sb="19" eb="22">
      <t>ハイスイチ</t>
    </rPh>
    <phoneticPr fontId="5"/>
  </si>
  <si>
    <t>施設解体撤去等事業（由仁第１浄水場・由仁第２浄水場、三川浄水場、川端浄水場）</t>
    <rPh sb="0" eb="4">
      <t>シセツカイタイ</t>
    </rPh>
    <rPh sb="4" eb="7">
      <t>テッキョトウ</t>
    </rPh>
    <rPh sb="7" eb="9">
      <t>ジギョウ</t>
    </rPh>
    <rPh sb="10" eb="12">
      <t>ユニ</t>
    </rPh>
    <rPh sb="12" eb="13">
      <t>ダイ</t>
    </rPh>
    <rPh sb="14" eb="17">
      <t>ジョウスイジョウ</t>
    </rPh>
    <rPh sb="18" eb="20">
      <t>ユニ</t>
    </rPh>
    <rPh sb="26" eb="28">
      <t>ミカワ</t>
    </rPh>
    <rPh sb="28" eb="31">
      <t>ジョウスイジョウ</t>
    </rPh>
    <rPh sb="32" eb="37">
      <t>カワバタジョウスイジョウ</t>
    </rPh>
    <phoneticPr fontId="5"/>
  </si>
  <si>
    <t>施設解体撤去等事業（東光ポンプ場、古山ポンプ場）</t>
    <rPh sb="0" eb="4">
      <t>シセツカイタイ</t>
    </rPh>
    <rPh sb="4" eb="7">
      <t>テッキョトウ</t>
    </rPh>
    <rPh sb="7" eb="9">
      <t>ジギョウ</t>
    </rPh>
    <rPh sb="10" eb="12">
      <t>トウコウ</t>
    </rPh>
    <rPh sb="15" eb="16">
      <t>ジョウ</t>
    </rPh>
    <rPh sb="17" eb="19">
      <t>フルサン</t>
    </rPh>
    <rPh sb="22" eb="23">
      <t>ジョウ</t>
    </rPh>
    <phoneticPr fontId="5"/>
  </si>
  <si>
    <t>R17</t>
  </si>
  <si>
    <t>施設解体撤去等事業（川端導水ポンプ場、優良田園住宅配水ポンプ場）</t>
    <rPh sb="0" eb="4">
      <t>シセツカイタイ</t>
    </rPh>
    <rPh sb="4" eb="7">
      <t>テッキョトウ</t>
    </rPh>
    <rPh sb="7" eb="9">
      <t>ジギョウ</t>
    </rPh>
    <rPh sb="10" eb="12">
      <t>カワバタ</t>
    </rPh>
    <rPh sb="12" eb="14">
      <t>ドウスイ</t>
    </rPh>
    <rPh sb="17" eb="18">
      <t>ジョウ</t>
    </rPh>
    <rPh sb="19" eb="21">
      <t>ユウリョウ</t>
    </rPh>
    <rPh sb="21" eb="23">
      <t>デンエン</t>
    </rPh>
    <rPh sb="23" eb="27">
      <t>ジュウタクハイスイ</t>
    </rPh>
    <rPh sb="30" eb="31">
      <t>ジョウ</t>
    </rPh>
    <phoneticPr fontId="5"/>
  </si>
  <si>
    <t>山形552番地</t>
    <rPh sb="0" eb="2">
      <t>ヤマガタ</t>
    </rPh>
    <rPh sb="5" eb="7">
      <t>バンチ</t>
    </rPh>
    <phoneticPr fontId="5"/>
  </si>
  <si>
    <t>三川浄化センター</t>
  </si>
  <si>
    <t>本三川657番地</t>
    <rPh sb="0" eb="3">
      <t>モトミカワ</t>
    </rPh>
    <rPh sb="6" eb="8">
      <t>バンチ</t>
    </rPh>
    <phoneticPr fontId="5"/>
  </si>
  <si>
    <t>古山941番地</t>
    <rPh sb="0" eb="2">
      <t>フルサン</t>
    </rPh>
    <rPh sb="5" eb="7">
      <t>バンチ</t>
    </rPh>
    <phoneticPr fontId="5"/>
  </si>
  <si>
    <t>伏見108番地</t>
    <rPh sb="0" eb="2">
      <t>フシミ</t>
    </rPh>
    <rPh sb="5" eb="7">
      <t>バンチ</t>
    </rPh>
    <phoneticPr fontId="5"/>
  </si>
  <si>
    <t>古山1444番地</t>
    <rPh sb="0" eb="2">
      <t>フルサン</t>
    </rPh>
    <rPh sb="6" eb="8">
      <t>バンチ</t>
    </rPh>
    <phoneticPr fontId="5"/>
  </si>
  <si>
    <t>構造</t>
    <rPh sb="0" eb="2">
      <t>コウゾウ</t>
    </rPh>
    <phoneticPr fontId="5"/>
  </si>
  <si>
    <t>わかば団地１号棟木部塗装工事</t>
    <rPh sb="3" eb="5">
      <t>ダンチ</t>
    </rPh>
    <rPh sb="6" eb="8">
      <t>ゴウトウ</t>
    </rPh>
    <rPh sb="8" eb="10">
      <t>モクブ</t>
    </rPh>
    <rPh sb="10" eb="12">
      <t>トソウ</t>
    </rPh>
    <rPh sb="12" eb="14">
      <t>コウジ</t>
    </rPh>
    <phoneticPr fontId="5"/>
  </si>
  <si>
    <t>コンクリートブロック、鉄筋コンクリート</t>
    <rPh sb="11" eb="13">
      <t>テッキン</t>
    </rPh>
    <phoneticPr fontId="5"/>
  </si>
  <si>
    <t>建設年月日</t>
  </si>
  <si>
    <t>建設水道課</t>
  </si>
  <si>
    <t>汚泥乾燥機用冷却水弁交換修繕</t>
    <rPh sb="0" eb="2">
      <t>オデイ</t>
    </rPh>
    <rPh sb="2" eb="5">
      <t>カンソウキ</t>
    </rPh>
    <rPh sb="5" eb="6">
      <t>ヨウ</t>
    </rPh>
    <rPh sb="6" eb="9">
      <t>レイキャクスイ</t>
    </rPh>
    <rPh sb="9" eb="10">
      <t>ベン</t>
    </rPh>
    <rPh sb="10" eb="12">
      <t>コウカン</t>
    </rPh>
    <rPh sb="12" eb="14">
      <t>シュウゼン</t>
    </rPh>
    <phoneticPr fontId="5"/>
  </si>
  <si>
    <t>汚泥乾燥設備 フィーダ更新</t>
  </si>
  <si>
    <t>汚泥乾燥設備 濃縮汚泥供給ポンプ更新</t>
  </si>
  <si>
    <t>汚泥乾燥設備　抽気ブロワ更新</t>
  </si>
  <si>
    <t>わかば団地</t>
  </si>
  <si>
    <t>スカム移送ポンプ更新</t>
    <rPh sb="3" eb="5">
      <t>イソウ</t>
    </rPh>
    <rPh sb="8" eb="10">
      <t>コウシン</t>
    </rPh>
    <phoneticPr fontId="14"/>
  </si>
  <si>
    <t>UPS更新</t>
    <rPh sb="3" eb="5">
      <t>コウシン</t>
    </rPh>
    <phoneticPr fontId="14"/>
  </si>
  <si>
    <t>H棟</t>
    <rPh sb="1" eb="2">
      <t>トウ</t>
    </rPh>
    <phoneticPr fontId="5"/>
  </si>
  <si>
    <t>セラミックブロック</t>
  </si>
  <si>
    <t>古川ポンプ所 汚水ポンプ更新</t>
    <rPh sb="0" eb="2">
      <t>フルカワ</t>
    </rPh>
    <rPh sb="5" eb="6">
      <t>ショ</t>
    </rPh>
    <rPh sb="7" eb="9">
      <t>オスイ</t>
    </rPh>
    <rPh sb="12" eb="14">
      <t>コウシン</t>
    </rPh>
    <phoneticPr fontId="14"/>
  </si>
  <si>
    <t>産業住宅B</t>
    <rPh sb="0" eb="4">
      <t>サンギョウジュウタク</t>
    </rPh>
    <phoneticPr fontId="5"/>
  </si>
  <si>
    <t>入居者数（入退去者含む）</t>
    <rPh sb="0" eb="4">
      <t>ニュウキョシャスウ</t>
    </rPh>
    <rPh sb="5" eb="9">
      <t>ニュウタイキョシャ</t>
    </rPh>
    <rPh sb="9" eb="10">
      <t>フク</t>
    </rPh>
    <phoneticPr fontId="5"/>
  </si>
  <si>
    <t>管理戸数（政策空家を除く）</t>
    <rPh sb="0" eb="2">
      <t>カンリ</t>
    </rPh>
    <rPh sb="2" eb="4">
      <t>コスウ</t>
    </rPh>
    <rPh sb="5" eb="7">
      <t>セイサク</t>
    </rPh>
    <rPh sb="7" eb="9">
      <t>アキヤ</t>
    </rPh>
    <rPh sb="10" eb="11">
      <t>ノゾ</t>
    </rPh>
    <phoneticPr fontId="5"/>
  </si>
  <si>
    <t>1号棟</t>
    <rPh sb="1" eb="2">
      <t>ゴウ</t>
    </rPh>
    <rPh sb="2" eb="3">
      <t>トウ</t>
    </rPh>
    <phoneticPr fontId="5"/>
  </si>
  <si>
    <t>3号棟</t>
    <rPh sb="1" eb="2">
      <t>ゴウ</t>
    </rPh>
    <rPh sb="2" eb="3">
      <t>トウ</t>
    </rPh>
    <phoneticPr fontId="5"/>
  </si>
  <si>
    <t>特定公共賃貸住宅屋上防水・外壁塗装改修工事</t>
    <rPh sb="0" eb="2">
      <t>トクテイ</t>
    </rPh>
    <rPh sb="2" eb="4">
      <t>コウキョウ</t>
    </rPh>
    <rPh sb="4" eb="8">
      <t>チンタイジュウタク</t>
    </rPh>
    <rPh sb="8" eb="10">
      <t>オクジョウ</t>
    </rPh>
    <rPh sb="10" eb="12">
      <t>ボウスイ</t>
    </rPh>
    <rPh sb="13" eb="15">
      <t>ガイヘキ</t>
    </rPh>
    <rPh sb="15" eb="17">
      <t>トソウ</t>
    </rPh>
    <rPh sb="17" eb="19">
      <t>カイシュウ</t>
    </rPh>
    <rPh sb="19" eb="21">
      <t>コウジ</t>
    </rPh>
    <phoneticPr fontId="5"/>
  </si>
  <si>
    <t>5号棟</t>
    <rPh sb="1" eb="2">
      <t>ゴウ</t>
    </rPh>
    <rPh sb="2" eb="3">
      <t>トウ</t>
    </rPh>
    <phoneticPr fontId="5"/>
  </si>
  <si>
    <t>J棟</t>
    <rPh sb="1" eb="2">
      <t>トウ</t>
    </rPh>
    <phoneticPr fontId="5"/>
  </si>
  <si>
    <t>由仁町公営住三川泉団地Ｅ棟屋根等改修工事</t>
    <rPh sb="0" eb="3">
      <t>ユニチョウ</t>
    </rPh>
    <rPh sb="3" eb="5">
      <t>コウエイ</t>
    </rPh>
    <rPh sb="5" eb="6">
      <t>ジュウ</t>
    </rPh>
    <rPh sb="6" eb="8">
      <t>ミカワ</t>
    </rPh>
    <rPh sb="8" eb="9">
      <t>イズミ</t>
    </rPh>
    <rPh sb="9" eb="11">
      <t>ダンチ</t>
    </rPh>
    <rPh sb="12" eb="13">
      <t>トウ</t>
    </rPh>
    <rPh sb="13" eb="15">
      <t>ヤネ</t>
    </rPh>
    <rPh sb="15" eb="16">
      <t>ナド</t>
    </rPh>
    <rPh sb="16" eb="18">
      <t>カイシュウ</t>
    </rPh>
    <rPh sb="18" eb="20">
      <t>コウジ</t>
    </rPh>
    <phoneticPr fontId="5"/>
  </si>
  <si>
    <t>三川泉町64番地</t>
    <rPh sb="0" eb="4">
      <t>ミカワイズミマチ</t>
    </rPh>
    <rPh sb="6" eb="8">
      <t>バンチ</t>
    </rPh>
    <phoneticPr fontId="5"/>
  </si>
  <si>
    <t>「6．棟ごとの基本情報」を参照</t>
  </si>
  <si>
    <t>由仁町公営住宅北栄団地４号棟建替工事監理委託業務</t>
    <rPh sb="0" eb="3">
      <t>ユニチョウ</t>
    </rPh>
    <rPh sb="3" eb="7">
      <t>コウエイジュウタク</t>
    </rPh>
    <rPh sb="7" eb="9">
      <t>ホクエイ</t>
    </rPh>
    <rPh sb="9" eb="11">
      <t>ダンチ</t>
    </rPh>
    <rPh sb="12" eb="14">
      <t>ゴウトウ</t>
    </rPh>
    <rPh sb="14" eb="16">
      <t>タテカエ</t>
    </rPh>
    <rPh sb="16" eb="18">
      <t>コウジ</t>
    </rPh>
    <rPh sb="18" eb="20">
      <t>カンリ</t>
    </rPh>
    <rPh sb="20" eb="22">
      <t>イタク</t>
    </rPh>
    <rPh sb="22" eb="24">
      <t>ギョウム</t>
    </rPh>
    <phoneticPr fontId="5"/>
  </si>
  <si>
    <t>由仁町公営住宅北栄団地６号棟建替調査設計委託業務</t>
    <rPh sb="0" eb="3">
      <t>ユニチョウ</t>
    </rPh>
    <rPh sb="3" eb="7">
      <t>コウエイジュウタク</t>
    </rPh>
    <rPh sb="7" eb="9">
      <t>ホクエイ</t>
    </rPh>
    <rPh sb="9" eb="11">
      <t>ダンチ</t>
    </rPh>
    <rPh sb="12" eb="14">
      <t>ゴウトウ</t>
    </rPh>
    <rPh sb="14" eb="16">
      <t>タテカエ</t>
    </rPh>
    <rPh sb="16" eb="18">
      <t>チョウサ</t>
    </rPh>
    <rPh sb="18" eb="20">
      <t>セッケイ</t>
    </rPh>
    <rPh sb="20" eb="22">
      <t>イタク</t>
    </rPh>
    <rPh sb="22" eb="24">
      <t>ギョウム</t>
    </rPh>
    <phoneticPr fontId="5"/>
  </si>
  <si>
    <t>北栄162番地</t>
    <rPh sb="0" eb="2">
      <t>ホクエイ</t>
    </rPh>
    <rPh sb="5" eb="7">
      <t>バンチ</t>
    </rPh>
    <phoneticPr fontId="5"/>
  </si>
  <si>
    <t>R15</t>
  </si>
  <si>
    <t>R16</t>
  </si>
  <si>
    <t>R18</t>
  </si>
  <si>
    <t>R20</t>
  </si>
  <si>
    <t>L棟</t>
    <rPh sb="1" eb="2">
      <t>トウ</t>
    </rPh>
    <phoneticPr fontId="5"/>
  </si>
  <si>
    <t>町営住宅伏古団地屋上防水修繕</t>
    <rPh sb="0" eb="2">
      <t>チョウエイ</t>
    </rPh>
    <rPh sb="2" eb="4">
      <t>ジュウタク</t>
    </rPh>
    <rPh sb="4" eb="6">
      <t>フシコ</t>
    </rPh>
    <rPh sb="6" eb="8">
      <t>ダンチ</t>
    </rPh>
    <rPh sb="8" eb="10">
      <t>オクジョウ</t>
    </rPh>
    <rPh sb="10" eb="12">
      <t>ボウスイ</t>
    </rPh>
    <rPh sb="12" eb="14">
      <t>シュウゼン</t>
    </rPh>
    <phoneticPr fontId="14"/>
  </si>
  <si>
    <t>町営住宅伏古団地Ｎ棟電気温水器取替修繕</t>
    <rPh sb="0" eb="2">
      <t>チョウエイ</t>
    </rPh>
    <rPh sb="2" eb="4">
      <t>ジュウタク</t>
    </rPh>
    <rPh sb="4" eb="6">
      <t>フシコ</t>
    </rPh>
    <rPh sb="6" eb="8">
      <t>ダンチ</t>
    </rPh>
    <rPh sb="9" eb="10">
      <t>トウ</t>
    </rPh>
    <rPh sb="10" eb="12">
      <t>デンキ</t>
    </rPh>
    <rPh sb="12" eb="15">
      <t>オンスイキ</t>
    </rPh>
    <rPh sb="15" eb="17">
      <t>トリカ</t>
    </rPh>
    <rPh sb="17" eb="19">
      <t>シュウゼン</t>
    </rPh>
    <phoneticPr fontId="14"/>
  </si>
  <si>
    <t>由仁町公営住宅伏古団地Ｌ棟屋上防水改修工事</t>
    <rPh sb="0" eb="2">
      <t>ユニ</t>
    </rPh>
    <rPh sb="2" eb="3">
      <t>チョウ</t>
    </rPh>
    <rPh sb="3" eb="5">
      <t>コウエイ</t>
    </rPh>
    <rPh sb="5" eb="7">
      <t>ジュウタク</t>
    </rPh>
    <rPh sb="7" eb="9">
      <t>フシコ</t>
    </rPh>
    <rPh sb="9" eb="11">
      <t>ダンチ</t>
    </rPh>
    <rPh sb="12" eb="13">
      <t>トウ</t>
    </rPh>
    <rPh sb="13" eb="15">
      <t>オクジョウ</t>
    </rPh>
    <rPh sb="15" eb="17">
      <t>ボウスイ</t>
    </rPh>
    <rPh sb="17" eb="19">
      <t>カイシュウ</t>
    </rPh>
    <rPh sb="19" eb="21">
      <t>コウジ</t>
    </rPh>
    <phoneticPr fontId="5"/>
  </si>
  <si>
    <t>由仁町公営住宅伏古団地Ｎ棟屋上防水改修工事</t>
    <rPh sb="0" eb="2">
      <t>ユニ</t>
    </rPh>
    <rPh sb="2" eb="3">
      <t>チョウ</t>
    </rPh>
    <rPh sb="3" eb="5">
      <t>コウエイ</t>
    </rPh>
    <rPh sb="5" eb="7">
      <t>ジュウタク</t>
    </rPh>
    <rPh sb="7" eb="9">
      <t>フシコ</t>
    </rPh>
    <rPh sb="9" eb="11">
      <t>ダンチ</t>
    </rPh>
    <rPh sb="12" eb="13">
      <t>トウ</t>
    </rPh>
    <rPh sb="13" eb="15">
      <t>オクジョウ</t>
    </rPh>
    <rPh sb="15" eb="17">
      <t>ボウスイ</t>
    </rPh>
    <rPh sb="17" eb="19">
      <t>カイシュウ</t>
    </rPh>
    <rPh sb="19" eb="21">
      <t>コウジ</t>
    </rPh>
    <phoneticPr fontId="5"/>
  </si>
  <si>
    <t>由仁町公営住宅伏古団地Ｌ棟外壁塗装工事</t>
    <rPh sb="0" eb="2">
      <t>ユニ</t>
    </rPh>
    <rPh sb="2" eb="3">
      <t>チョウ</t>
    </rPh>
    <rPh sb="3" eb="5">
      <t>コウエイ</t>
    </rPh>
    <rPh sb="5" eb="7">
      <t>ジュウタク</t>
    </rPh>
    <rPh sb="7" eb="9">
      <t>フシコ</t>
    </rPh>
    <rPh sb="9" eb="11">
      <t>ダンチ</t>
    </rPh>
    <rPh sb="12" eb="13">
      <t>トウ</t>
    </rPh>
    <rPh sb="13" eb="15">
      <t>ガイヘキ</t>
    </rPh>
    <rPh sb="15" eb="17">
      <t>トソウ</t>
    </rPh>
    <rPh sb="17" eb="19">
      <t>コウジ</t>
    </rPh>
    <phoneticPr fontId="5"/>
  </si>
  <si>
    <t>由仁町公営住宅伏古団地Ｍ棟外壁塗装工事</t>
    <rPh sb="0" eb="2">
      <t>ユニ</t>
    </rPh>
    <rPh sb="2" eb="3">
      <t>チョウ</t>
    </rPh>
    <rPh sb="3" eb="5">
      <t>コウエイ</t>
    </rPh>
    <rPh sb="5" eb="7">
      <t>ジュウタク</t>
    </rPh>
    <rPh sb="7" eb="9">
      <t>フシコ</t>
    </rPh>
    <rPh sb="9" eb="11">
      <t>ダンチ</t>
    </rPh>
    <rPh sb="12" eb="13">
      <t>トウ</t>
    </rPh>
    <rPh sb="13" eb="15">
      <t>ガイヘキ</t>
    </rPh>
    <rPh sb="15" eb="17">
      <t>トソウ</t>
    </rPh>
    <rPh sb="17" eb="19">
      <t>コウジ</t>
    </rPh>
    <phoneticPr fontId="5"/>
  </si>
  <si>
    <t>川端828番地</t>
  </si>
  <si>
    <t>伏古団地</t>
  </si>
  <si>
    <t>産業住宅E</t>
    <rPh sb="0" eb="4">
      <t>サンギョウジュウタク</t>
    </rPh>
    <phoneticPr fontId="5"/>
  </si>
  <si>
    <t>町営住宅あけぼの団地１号棟木部塗装工事</t>
    <rPh sb="0" eb="2">
      <t>チョウエイ</t>
    </rPh>
    <rPh sb="2" eb="4">
      <t>ジュウタク</t>
    </rPh>
    <rPh sb="8" eb="10">
      <t>ダンチ</t>
    </rPh>
    <rPh sb="11" eb="13">
      <t>ゴウトウ</t>
    </rPh>
    <rPh sb="13" eb="15">
      <t>モクブ</t>
    </rPh>
    <rPh sb="15" eb="17">
      <t>トソウ</t>
    </rPh>
    <rPh sb="17" eb="19">
      <t>コウジ</t>
    </rPh>
    <phoneticPr fontId="14"/>
  </si>
  <si>
    <t>中央305番地の1</t>
  </si>
  <si>
    <t>由仁町公営住宅中央団地駐車場等外構工事</t>
    <rPh sb="0" eb="2">
      <t>ユニ</t>
    </rPh>
    <rPh sb="2" eb="3">
      <t>チョウ</t>
    </rPh>
    <rPh sb="3" eb="5">
      <t>コウエイ</t>
    </rPh>
    <rPh sb="5" eb="7">
      <t>ジュウタク</t>
    </rPh>
    <rPh sb="7" eb="9">
      <t>チュウオウ</t>
    </rPh>
    <rPh sb="9" eb="11">
      <t>ダンチ</t>
    </rPh>
    <rPh sb="11" eb="14">
      <t>チュウシャジョウ</t>
    </rPh>
    <rPh sb="14" eb="15">
      <t>ナド</t>
    </rPh>
    <rPh sb="15" eb="17">
      <t>ガイコウ</t>
    </rPh>
    <rPh sb="17" eb="19">
      <t>コウジ</t>
    </rPh>
    <phoneticPr fontId="5"/>
  </si>
  <si>
    <t>中央団地</t>
  </si>
  <si>
    <t>R10</t>
  </si>
  <si>
    <t>2号棟</t>
    <rPh sb="1" eb="3">
      <t>ゴウトウ</t>
    </rPh>
    <phoneticPr fontId="5"/>
  </si>
  <si>
    <t>3号棟</t>
    <rPh sb="1" eb="3">
      <t>ゴウトウ</t>
    </rPh>
    <phoneticPr fontId="5"/>
  </si>
  <si>
    <t>町営住宅あけぼの団地２号棟木部塗装工事</t>
    <rPh sb="0" eb="2">
      <t>チョウエイ</t>
    </rPh>
    <rPh sb="2" eb="4">
      <t>ジュウタク</t>
    </rPh>
    <rPh sb="8" eb="10">
      <t>ダンチ</t>
    </rPh>
    <rPh sb="11" eb="13">
      <t>ゴウトウ</t>
    </rPh>
    <rPh sb="13" eb="15">
      <t>モクブ</t>
    </rPh>
    <rPh sb="15" eb="17">
      <t>トソウ</t>
    </rPh>
    <rPh sb="17" eb="19">
      <t>コウジ</t>
    </rPh>
    <phoneticPr fontId="14"/>
  </si>
  <si>
    <t>東栄103番地</t>
    <rPh sb="0" eb="2">
      <t>トウエイ</t>
    </rPh>
    <rPh sb="5" eb="7">
      <t>バンチ</t>
    </rPh>
    <phoneticPr fontId="5"/>
  </si>
  <si>
    <t>あけぼの団地</t>
  </si>
  <si>
    <t>新光36番地</t>
  </si>
  <si>
    <t>由仁町公営住宅ひかり団地屋根等改修工事</t>
    <rPh sb="0" eb="7">
      <t>ユニチョウコウエイジュウタク</t>
    </rPh>
    <rPh sb="10" eb="12">
      <t>ダンチ</t>
    </rPh>
    <rPh sb="12" eb="14">
      <t>ヤネ</t>
    </rPh>
    <rPh sb="14" eb="15">
      <t>ナド</t>
    </rPh>
    <rPh sb="15" eb="19">
      <t>カイシュウコウジ</t>
    </rPh>
    <phoneticPr fontId="5"/>
  </si>
  <si>
    <t>ひかり団地</t>
  </si>
  <si>
    <t>R14</t>
  </si>
  <si>
    <t>A棟</t>
    <rPh sb="1" eb="2">
      <t>トウ</t>
    </rPh>
    <phoneticPr fontId="5"/>
  </si>
  <si>
    <t>B棟</t>
    <rPh sb="1" eb="2">
      <t>トウ</t>
    </rPh>
    <phoneticPr fontId="5"/>
  </si>
  <si>
    <t>由仁町公営住宅みずほ団地１号棟建設工事</t>
    <rPh sb="0" eb="7">
      <t>ユニチョウコウエイジュウタク</t>
    </rPh>
    <rPh sb="10" eb="12">
      <t>ダンチ</t>
    </rPh>
    <rPh sb="13" eb="14">
      <t>ゴウ</t>
    </rPh>
    <rPh sb="14" eb="15">
      <t>トウ</t>
    </rPh>
    <rPh sb="15" eb="17">
      <t>ケンセツ</t>
    </rPh>
    <rPh sb="17" eb="19">
      <t>コウジ</t>
    </rPh>
    <phoneticPr fontId="5"/>
  </si>
  <si>
    <t>由仁町公営住宅みずほ団地１号棟駐車場等外構工事</t>
    <rPh sb="0" eb="7">
      <t>ユニチョウコウエイジュウタク</t>
    </rPh>
    <rPh sb="10" eb="12">
      <t>ダンチ</t>
    </rPh>
    <rPh sb="13" eb="14">
      <t>ゴウ</t>
    </rPh>
    <rPh sb="14" eb="15">
      <t>トウ</t>
    </rPh>
    <rPh sb="15" eb="18">
      <t>チュウシャジョウ</t>
    </rPh>
    <rPh sb="18" eb="19">
      <t>ナド</t>
    </rPh>
    <rPh sb="19" eb="21">
      <t>ガイコウ</t>
    </rPh>
    <rPh sb="21" eb="23">
      <t>コウジ</t>
    </rPh>
    <phoneticPr fontId="5"/>
  </si>
  <si>
    <t>由仁町公営住三川泉団地Ｂ棟屋根等改修工事</t>
    <rPh sb="0" eb="3">
      <t>ユニチョウ</t>
    </rPh>
    <rPh sb="3" eb="5">
      <t>コウエイ</t>
    </rPh>
    <rPh sb="5" eb="6">
      <t>ジュウ</t>
    </rPh>
    <rPh sb="6" eb="8">
      <t>ミカワ</t>
    </rPh>
    <rPh sb="8" eb="9">
      <t>イズミ</t>
    </rPh>
    <rPh sb="9" eb="11">
      <t>ダンチ</t>
    </rPh>
    <rPh sb="12" eb="13">
      <t>トウ</t>
    </rPh>
    <rPh sb="13" eb="15">
      <t>ヤネ</t>
    </rPh>
    <rPh sb="15" eb="16">
      <t>ナド</t>
    </rPh>
    <rPh sb="16" eb="18">
      <t>カイシュウ</t>
    </rPh>
    <rPh sb="18" eb="20">
      <t>コウジ</t>
    </rPh>
    <phoneticPr fontId="5"/>
  </si>
  <si>
    <t>由仁町公営住宅みずほ団地３号棟駐車場等外構工事</t>
    <rPh sb="0" eb="7">
      <t>ユニチョウコウエイジュウタク</t>
    </rPh>
    <rPh sb="10" eb="12">
      <t>ダンチ</t>
    </rPh>
    <rPh sb="13" eb="14">
      <t>ゴウ</t>
    </rPh>
    <rPh sb="14" eb="15">
      <t>トウ</t>
    </rPh>
    <rPh sb="15" eb="18">
      <t>チュウシャジョウ</t>
    </rPh>
    <rPh sb="18" eb="19">
      <t>ナド</t>
    </rPh>
    <rPh sb="19" eb="21">
      <t>ガイコウ</t>
    </rPh>
    <rPh sb="21" eb="23">
      <t>コウジ</t>
    </rPh>
    <phoneticPr fontId="5"/>
  </si>
  <si>
    <t>F棟</t>
    <rPh sb="1" eb="2">
      <t>トウ</t>
    </rPh>
    <phoneticPr fontId="5"/>
  </si>
  <si>
    <t>由仁町公営住宅みずほ団地Ｂ棟屋根等改修工事</t>
    <rPh sb="0" eb="7">
      <t>ユニチョウコウエイジュウタク</t>
    </rPh>
    <rPh sb="10" eb="12">
      <t>ダンチ</t>
    </rPh>
    <rPh sb="13" eb="14">
      <t>トウ</t>
    </rPh>
    <rPh sb="14" eb="16">
      <t>ヤネ</t>
    </rPh>
    <rPh sb="16" eb="17">
      <t>ナド</t>
    </rPh>
    <rPh sb="17" eb="19">
      <t>カイシュウ</t>
    </rPh>
    <rPh sb="19" eb="21">
      <t>コウジ</t>
    </rPh>
    <phoneticPr fontId="5"/>
  </si>
  <si>
    <t>新光116番地2</t>
    <rPh sb="0" eb="2">
      <t>シンコウ</t>
    </rPh>
    <rPh sb="5" eb="7">
      <t>バンチ</t>
    </rPh>
    <phoneticPr fontId="5"/>
  </si>
  <si>
    <t>I棟</t>
    <rPh sb="1" eb="2">
      <t>トウ</t>
    </rPh>
    <phoneticPr fontId="5"/>
  </si>
  <si>
    <t>K棟</t>
    <rPh sb="1" eb="2">
      <t>トウ</t>
    </rPh>
    <phoneticPr fontId="5"/>
  </si>
  <si>
    <t>由仁町公営住宅ひので団地解体除却工事（Ｉ棟、Ｊ棟の解体）</t>
    <rPh sb="0" eb="3">
      <t>ユニチョウ</t>
    </rPh>
    <rPh sb="3" eb="7">
      <t>コウエイジュウタク</t>
    </rPh>
    <rPh sb="10" eb="12">
      <t>ダンチ</t>
    </rPh>
    <rPh sb="12" eb="14">
      <t>カイタイ</t>
    </rPh>
    <rPh sb="14" eb="16">
      <t>ジョキャク</t>
    </rPh>
    <rPh sb="16" eb="18">
      <t>コウジ</t>
    </rPh>
    <rPh sb="20" eb="21">
      <t>トウ</t>
    </rPh>
    <rPh sb="23" eb="24">
      <t>トウ</t>
    </rPh>
    <rPh sb="25" eb="27">
      <t>カイタイ</t>
    </rPh>
    <phoneticPr fontId="5"/>
  </si>
  <si>
    <t>由仁町公営住宅ひので団地解体除却工事（Ｄ棟、Ｅ棟の解体）</t>
    <rPh sb="0" eb="3">
      <t>ユニチョウ</t>
    </rPh>
    <rPh sb="3" eb="7">
      <t>コウエイジュウタク</t>
    </rPh>
    <rPh sb="10" eb="12">
      <t>ダンチ</t>
    </rPh>
    <rPh sb="12" eb="14">
      <t>カイタイ</t>
    </rPh>
    <rPh sb="14" eb="16">
      <t>ジョキャク</t>
    </rPh>
    <rPh sb="16" eb="18">
      <t>コウジ</t>
    </rPh>
    <rPh sb="20" eb="21">
      <t>トウ</t>
    </rPh>
    <rPh sb="23" eb="24">
      <t>トウ</t>
    </rPh>
    <rPh sb="25" eb="27">
      <t>カイタイ</t>
    </rPh>
    <phoneticPr fontId="5"/>
  </si>
  <si>
    <t>由仁町公営住宅ひので団地解体除却工事（Ｋ棟、Ｌ棟の解体）</t>
    <rPh sb="0" eb="3">
      <t>ユニチョウ</t>
    </rPh>
    <rPh sb="3" eb="7">
      <t>コウエイジュウタク</t>
    </rPh>
    <rPh sb="10" eb="12">
      <t>ダンチ</t>
    </rPh>
    <rPh sb="12" eb="14">
      <t>カイタイ</t>
    </rPh>
    <rPh sb="14" eb="16">
      <t>ジョキャク</t>
    </rPh>
    <rPh sb="16" eb="18">
      <t>コウジ</t>
    </rPh>
    <rPh sb="20" eb="21">
      <t>トウ</t>
    </rPh>
    <rPh sb="23" eb="24">
      <t>トウ</t>
    </rPh>
    <rPh sb="25" eb="27">
      <t>カイタイ</t>
    </rPh>
    <phoneticPr fontId="5"/>
  </si>
  <si>
    <t>由仁町公営住宅ひので団地解体除却工事（Ｈ棟、Ｍ棟の解体）</t>
    <rPh sb="0" eb="3">
      <t>ユニチョウ</t>
    </rPh>
    <rPh sb="3" eb="7">
      <t>コウエイジュウタク</t>
    </rPh>
    <rPh sb="10" eb="12">
      <t>ダンチ</t>
    </rPh>
    <rPh sb="12" eb="14">
      <t>カイタイ</t>
    </rPh>
    <rPh sb="14" eb="16">
      <t>ジョキャク</t>
    </rPh>
    <rPh sb="16" eb="18">
      <t>コウジ</t>
    </rPh>
    <rPh sb="20" eb="21">
      <t>トウ</t>
    </rPh>
    <rPh sb="23" eb="24">
      <t>トウ</t>
    </rPh>
    <rPh sb="25" eb="27">
      <t>カイタイ</t>
    </rPh>
    <phoneticPr fontId="5"/>
  </si>
  <si>
    <t>新光251番地</t>
    <rPh sb="0" eb="2">
      <t>シンコウ</t>
    </rPh>
    <rPh sb="5" eb="7">
      <t>バンチ</t>
    </rPh>
    <phoneticPr fontId="5"/>
  </si>
  <si>
    <t>C棟</t>
    <rPh sb="1" eb="2">
      <t>トウ</t>
    </rPh>
    <phoneticPr fontId="5"/>
  </si>
  <si>
    <t>東栄347番地2</t>
    <rPh sb="0" eb="2">
      <t>トウエイ</t>
    </rPh>
    <rPh sb="5" eb="7">
      <t>バンチ</t>
    </rPh>
    <phoneticPr fontId="5"/>
  </si>
  <si>
    <t>1号棟</t>
    <rPh sb="1" eb="3">
      <t>ゴウトウ</t>
    </rPh>
    <phoneticPr fontId="5"/>
  </si>
  <si>
    <t>4号棟</t>
    <rPh sb="1" eb="3">
      <t>ゴウトウ</t>
    </rPh>
    <phoneticPr fontId="5"/>
  </si>
  <si>
    <t>わかば団地２号３号棟木部塗装工事</t>
    <rPh sb="3" eb="5">
      <t>ダンチ</t>
    </rPh>
    <rPh sb="6" eb="7">
      <t>ゴウ</t>
    </rPh>
    <rPh sb="8" eb="9">
      <t>ゴウ</t>
    </rPh>
    <rPh sb="9" eb="10">
      <t>ムネ</t>
    </rPh>
    <rPh sb="10" eb="12">
      <t>モクブ</t>
    </rPh>
    <rPh sb="12" eb="14">
      <t>トソウ</t>
    </rPh>
    <rPh sb="14" eb="16">
      <t>コウジ</t>
    </rPh>
    <phoneticPr fontId="5"/>
  </si>
  <si>
    <t>わかば団地４号棟木部塗装工事</t>
    <rPh sb="3" eb="5">
      <t>ダンチ</t>
    </rPh>
    <rPh sb="6" eb="8">
      <t>ゴウトウ</t>
    </rPh>
    <rPh sb="8" eb="10">
      <t>モクブ</t>
    </rPh>
    <rPh sb="10" eb="12">
      <t>トソウ</t>
    </rPh>
    <rPh sb="12" eb="14">
      <t>コウジ</t>
    </rPh>
    <phoneticPr fontId="14"/>
  </si>
  <si>
    <t>由仁町公営住三川泉団地Ａ棟屋根等改修工事</t>
  </si>
  <si>
    <t>由仁町公営住三川泉団地Ｃ棟屋根等改修工事</t>
    <rPh sb="0" eb="3">
      <t>ユニチョウ</t>
    </rPh>
    <rPh sb="3" eb="5">
      <t>コウエイ</t>
    </rPh>
    <rPh sb="5" eb="6">
      <t>ジュウ</t>
    </rPh>
    <rPh sb="6" eb="8">
      <t>ミカワ</t>
    </rPh>
    <rPh sb="8" eb="9">
      <t>イズミ</t>
    </rPh>
    <rPh sb="9" eb="11">
      <t>ダンチ</t>
    </rPh>
    <rPh sb="12" eb="13">
      <t>トウ</t>
    </rPh>
    <rPh sb="13" eb="15">
      <t>ヤネ</t>
    </rPh>
    <rPh sb="15" eb="16">
      <t>ナド</t>
    </rPh>
    <rPh sb="16" eb="18">
      <t>カイシュウ</t>
    </rPh>
    <rPh sb="18" eb="20">
      <t>コウジ</t>
    </rPh>
    <phoneticPr fontId="5"/>
  </si>
  <si>
    <t>三川泉町185番地1</t>
    <rPh sb="0" eb="4">
      <t>ミカワイズミマチ</t>
    </rPh>
    <rPh sb="7" eb="9">
      <t>バンチ</t>
    </rPh>
    <phoneticPr fontId="5"/>
  </si>
  <si>
    <t>三川泉町180番地4</t>
    <rPh sb="0" eb="4">
      <t>ミカワイズミマチ</t>
    </rPh>
    <rPh sb="7" eb="9">
      <t>バンチ</t>
    </rPh>
    <phoneticPr fontId="5"/>
  </si>
  <si>
    <t>三川泉団地</t>
  </si>
  <si>
    <t>しらかば団地ゴミ置場移設工事</t>
    <rPh sb="4" eb="6">
      <t>ダンチ</t>
    </rPh>
    <rPh sb="8" eb="10">
      <t>オキバ</t>
    </rPh>
    <rPh sb="10" eb="12">
      <t>イセツ</t>
    </rPh>
    <rPh sb="12" eb="14">
      <t>コウジ</t>
    </rPh>
    <phoneticPr fontId="5"/>
  </si>
  <si>
    <t>由仁町公営住宅しらかば団地木部塗装工事</t>
    <rPh sb="0" eb="3">
      <t>ユニチョウ</t>
    </rPh>
    <rPh sb="3" eb="7">
      <t>コウエイジュウタク</t>
    </rPh>
    <rPh sb="11" eb="13">
      <t>ダンチ</t>
    </rPh>
    <rPh sb="13" eb="15">
      <t>モクブ</t>
    </rPh>
    <rPh sb="15" eb="17">
      <t>トソウ</t>
    </rPh>
    <rPh sb="17" eb="19">
      <t>コウジ</t>
    </rPh>
    <phoneticPr fontId="5"/>
  </si>
  <si>
    <t>川端962番地</t>
  </si>
  <si>
    <t>いずみ団地</t>
  </si>
  <si>
    <t>のぞみ団地</t>
  </si>
  <si>
    <t>産業住宅C</t>
    <rPh sb="0" eb="4">
      <t>サンギョウジュウタク</t>
    </rPh>
    <phoneticPr fontId="5"/>
  </si>
  <si>
    <t>産業住宅G</t>
    <rPh sb="0" eb="4">
      <t>サンギョウジュウタク</t>
    </rPh>
    <phoneticPr fontId="5"/>
  </si>
  <si>
    <t>産業住宅H</t>
    <rPh sb="0" eb="4">
      <t>サンギョウジュウタク</t>
    </rPh>
    <phoneticPr fontId="5"/>
  </si>
  <si>
    <t>産業住宅I</t>
    <rPh sb="0" eb="4">
      <t>サンギョウジュウタク</t>
    </rPh>
    <phoneticPr fontId="5"/>
  </si>
  <si>
    <t>産業住宅J</t>
    <rPh sb="0" eb="4">
      <t>サンギョウジュウタク</t>
    </rPh>
    <phoneticPr fontId="5"/>
  </si>
  <si>
    <t>産業住宅K</t>
    <rPh sb="0" eb="4">
      <t>サンギョウジュウタク</t>
    </rPh>
    <phoneticPr fontId="5"/>
  </si>
  <si>
    <t>産業住宅N</t>
    <rPh sb="0" eb="4">
      <t>サンギョウジュウタク</t>
    </rPh>
    <phoneticPr fontId="5"/>
  </si>
  <si>
    <t>産業住宅O</t>
    <rPh sb="0" eb="4">
      <t>サンギョウジュウタク</t>
    </rPh>
    <phoneticPr fontId="5"/>
  </si>
  <si>
    <t>産業住宅Ｃ棟外壁改修工事</t>
    <rPh sb="0" eb="2">
      <t>サンギョウ</t>
    </rPh>
    <rPh sb="2" eb="4">
      <t>ジュウタク</t>
    </rPh>
    <rPh sb="5" eb="6">
      <t>トウ</t>
    </rPh>
    <rPh sb="6" eb="8">
      <t>ガイヘキ</t>
    </rPh>
    <rPh sb="8" eb="10">
      <t>カイシュウ</t>
    </rPh>
    <rPh sb="10" eb="12">
      <t>コウジ</t>
    </rPh>
    <phoneticPr fontId="5"/>
  </si>
  <si>
    <t>産業住宅Ａ棟外壁改修工事（北面）</t>
    <rPh sb="0" eb="2">
      <t>サンギョウ</t>
    </rPh>
    <rPh sb="2" eb="4">
      <t>ジュウタク</t>
    </rPh>
    <rPh sb="5" eb="6">
      <t>トウ</t>
    </rPh>
    <rPh sb="6" eb="8">
      <t>ガイヘキ</t>
    </rPh>
    <rPh sb="8" eb="10">
      <t>カイシュウ</t>
    </rPh>
    <rPh sb="10" eb="12">
      <t>コウジ</t>
    </rPh>
    <rPh sb="13" eb="15">
      <t>キタメン</t>
    </rPh>
    <phoneticPr fontId="5"/>
  </si>
  <si>
    <t>産業住宅Ｂ棟屋上防水改修工事</t>
    <rPh sb="0" eb="2">
      <t>サンギョウ</t>
    </rPh>
    <rPh sb="2" eb="4">
      <t>ジュウタク</t>
    </rPh>
    <rPh sb="5" eb="6">
      <t>トウ</t>
    </rPh>
    <rPh sb="6" eb="8">
      <t>オクジョウ</t>
    </rPh>
    <rPh sb="8" eb="10">
      <t>ボウスイ</t>
    </rPh>
    <rPh sb="10" eb="12">
      <t>カイシュウ</t>
    </rPh>
    <rPh sb="12" eb="14">
      <t>コウジ</t>
    </rPh>
    <phoneticPr fontId="5"/>
  </si>
  <si>
    <t>産業住宅Ｃ棟屋上防水改修工事</t>
    <rPh sb="0" eb="4">
      <t>サンギョウジュウタク</t>
    </rPh>
    <rPh sb="5" eb="6">
      <t>トウ</t>
    </rPh>
    <rPh sb="6" eb="8">
      <t>オクジョウ</t>
    </rPh>
    <rPh sb="8" eb="10">
      <t>ボウスイ</t>
    </rPh>
    <rPh sb="10" eb="12">
      <t>カイシュウ</t>
    </rPh>
    <rPh sb="12" eb="14">
      <t>コウジ</t>
    </rPh>
    <phoneticPr fontId="5"/>
  </si>
  <si>
    <t>新光187番地の2</t>
    <rPh sb="0" eb="2">
      <t>シンコウ</t>
    </rPh>
    <rPh sb="5" eb="7">
      <t>バンチ</t>
    </rPh>
    <phoneticPr fontId="5"/>
  </si>
  <si>
    <t>新光191番地の2</t>
    <rPh sb="0" eb="2">
      <t>シンコウ</t>
    </rPh>
    <rPh sb="5" eb="7">
      <t>バンチ</t>
    </rPh>
    <phoneticPr fontId="5"/>
  </si>
  <si>
    <t>新光248番地</t>
    <rPh sb="0" eb="2">
      <t>シンコウ</t>
    </rPh>
    <rPh sb="5" eb="7">
      <t>バンチ</t>
    </rPh>
    <phoneticPr fontId="5"/>
  </si>
  <si>
    <t>東栄158番地の1</t>
    <rPh sb="0" eb="2">
      <t>トウエイ</t>
    </rPh>
    <rPh sb="5" eb="7">
      <t>バンチ</t>
    </rPh>
    <phoneticPr fontId="5"/>
  </si>
  <si>
    <t>本町217番地の4</t>
    <rPh sb="0" eb="2">
      <t>ホンマチ</t>
    </rPh>
    <rPh sb="5" eb="7">
      <t>バンチ</t>
    </rPh>
    <phoneticPr fontId="5"/>
  </si>
  <si>
    <t>コンクリートブロック</t>
  </si>
  <si>
    <t>軽量気泡コンクリート</t>
    <rPh sb="0" eb="2">
      <t>ケイリョウ</t>
    </rPh>
    <rPh sb="2" eb="4">
      <t>キホウ</t>
    </rPh>
    <phoneticPr fontId="5"/>
  </si>
  <si>
    <t>鉄筋コンクリート、ブロック</t>
  </si>
  <si>
    <t>特定公共賃貸住宅</t>
  </si>
  <si>
    <t>入院・外来患者延人数（人）</t>
    <rPh sb="0" eb="2">
      <t>ニュウイン</t>
    </rPh>
    <rPh sb="3" eb="5">
      <t>ガイライ</t>
    </rPh>
    <rPh sb="5" eb="7">
      <t>カンジャ</t>
    </rPh>
    <rPh sb="7" eb="8">
      <t>ノ</t>
    </rPh>
    <rPh sb="8" eb="9">
      <t>ヒト</t>
    </rPh>
    <rPh sb="9" eb="10">
      <t>カズ</t>
    </rPh>
    <rPh sb="11" eb="12">
      <t>ヒト</t>
    </rPh>
    <phoneticPr fontId="5"/>
  </si>
  <si>
    <t>入所・短期利用者延日数（日）</t>
    <rPh sb="0" eb="2">
      <t>ニュウショ</t>
    </rPh>
    <rPh sb="3" eb="5">
      <t>タンキ</t>
    </rPh>
    <rPh sb="5" eb="7">
      <t>リヨウ</t>
    </rPh>
    <rPh sb="7" eb="8">
      <t>シャ</t>
    </rPh>
    <rPh sb="8" eb="9">
      <t>ノ</t>
    </rPh>
    <rPh sb="9" eb="10">
      <t>ヒ</t>
    </rPh>
    <rPh sb="10" eb="11">
      <t>カズ</t>
    </rPh>
    <rPh sb="12" eb="13">
      <t>ヒ</t>
    </rPh>
    <phoneticPr fontId="5"/>
  </si>
  <si>
    <t>診療所</t>
  </si>
  <si>
    <t>外壁塗装工事</t>
  </si>
  <si>
    <t>ボイラ更新工事</t>
  </si>
  <si>
    <t>ボイラー室屋上防水修繕工事</t>
  </si>
  <si>
    <t>診療所改築　基本設計</t>
    <rPh sb="0" eb="3">
      <t>シンリョウジョ</t>
    </rPh>
    <rPh sb="3" eb="5">
      <t>カイチク</t>
    </rPh>
    <rPh sb="6" eb="8">
      <t>キホン</t>
    </rPh>
    <rPh sb="8" eb="10">
      <t>セッケイ</t>
    </rPh>
    <phoneticPr fontId="5"/>
  </si>
  <si>
    <t>診療所改築　実施設計・用地測量・地質調査・建設地既存建物解体</t>
    <rPh sb="21" eb="24">
      <t>ケンセツチ</t>
    </rPh>
    <rPh sb="24" eb="26">
      <t>キゾン</t>
    </rPh>
    <rPh sb="26" eb="28">
      <t>タテモノ</t>
    </rPh>
    <rPh sb="28" eb="30">
      <t>カイタイ</t>
    </rPh>
    <phoneticPr fontId="14"/>
  </si>
  <si>
    <t>診療所改築　本体建設・設計監理</t>
  </si>
  <si>
    <t>旧診療所・老健　解体除却</t>
    <rPh sb="0" eb="1">
      <t>キュウ</t>
    </rPh>
    <rPh sb="1" eb="4">
      <t>シンリョウジョ</t>
    </rPh>
    <rPh sb="5" eb="7">
      <t>ロウケン</t>
    </rPh>
    <rPh sb="8" eb="10">
      <t>カイタイ</t>
    </rPh>
    <rPh sb="10" eb="12">
      <t>ジョキャク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</si>
</sst>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_-* #,##0_-;\-* #,##0_-;_-* &quot;-&quot;_-;_-@_-"/>
    <numFmt numFmtId="177" formatCode="#,##0_);[Red]\(#,##0\)"/>
    <numFmt numFmtId="178" formatCode="0.00&quot;㎡&quot;"/>
    <numFmt numFmtId="179" formatCode="[$-411]ggge&quot;年&quot;m&quot;月&quot;d&quot;日&quot;;@"/>
    <numFmt numFmtId="180" formatCode="[$-409]ggge&quot;年&quot;m&quot;月&quot;d&quot;日&quot;;@"/>
  </numFmts>
  <fonts count="22">
    <font>
      <sz val="12"/>
      <color theme="1"/>
      <name val="ＭＳ 明朝"/>
      <family val="1"/>
    </font>
    <font>
      <sz val="10"/>
      <color auto="1"/>
      <name val="ＭＳ Ｐゴシック"/>
      <family val="3"/>
    </font>
    <font>
      <sz val="12"/>
      <color theme="1"/>
      <name val="ＭＳ 明朝"/>
      <family val="1"/>
    </font>
    <font>
      <sz val="11"/>
      <color theme="1"/>
      <name val="游ゴシック"/>
      <family val="3"/>
      <scheme val="minor"/>
    </font>
    <font>
      <sz val="11"/>
      <color theme="1"/>
      <name val="ＭＳ Ｐゴシック"/>
      <family val="2"/>
    </font>
    <font>
      <sz val="6"/>
      <color auto="1"/>
      <name val="ＭＳ 明朝"/>
      <family val="1"/>
    </font>
    <font>
      <sz val="11"/>
      <color auto="1"/>
      <name val="ＭＳ 明朝"/>
      <family val="1"/>
    </font>
    <font>
      <b/>
      <sz val="16"/>
      <color auto="1"/>
      <name val="ＭＳ 明朝"/>
      <family val="1"/>
    </font>
    <font>
      <sz val="11"/>
      <color theme="1"/>
      <name val="ＭＳ ゴシック"/>
      <family val="3"/>
    </font>
    <font>
      <b/>
      <sz val="13"/>
      <color theme="1"/>
      <name val="ＭＳ ゴシック"/>
      <family val="3"/>
    </font>
    <font>
      <sz val="11"/>
      <color rgb="FFFF0000"/>
      <name val="ＭＳ ゴシック"/>
      <family val="3"/>
    </font>
    <font>
      <b/>
      <sz val="11"/>
      <color theme="1"/>
      <name val="ＭＳ ゴシック"/>
      <family val="3"/>
    </font>
    <font>
      <sz val="11"/>
      <color auto="1"/>
      <name val="ＭＳ ゴシック"/>
      <family val="3"/>
    </font>
    <font>
      <sz val="10"/>
      <color theme="1"/>
      <name val="ＭＳ ゴシック"/>
      <family val="3"/>
    </font>
    <font>
      <sz val="6"/>
      <color auto="1"/>
      <name val="ＭＳ Ｐ明朝"/>
      <family val="1"/>
    </font>
    <font>
      <b/>
      <sz val="13"/>
      <color auto="1"/>
      <name val="ＭＳ ゴシック"/>
      <family val="3"/>
    </font>
    <font>
      <b/>
      <sz val="11"/>
      <color auto="1"/>
      <name val="ＭＳ ゴシック"/>
      <family val="3"/>
    </font>
    <font>
      <b/>
      <sz val="11"/>
      <color rgb="FFFF0000"/>
      <name val="ＭＳ ゴシック"/>
      <family val="3"/>
    </font>
    <font>
      <sz val="12"/>
      <color auto="1"/>
      <name val="ＭＳ 明朝"/>
      <family val="1"/>
    </font>
    <font>
      <sz val="8"/>
      <color theme="1"/>
      <name val="ＭＳ ゴシック"/>
      <family val="3"/>
    </font>
    <font>
      <sz val="12"/>
      <color rgb="FFFF0000"/>
      <name val="ＭＳ 明朝"/>
      <family val="1"/>
    </font>
    <font>
      <sz val="6"/>
      <color auto="1"/>
      <name val="ＭＳ Ｐゴシック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59">
    <xf numFmtId="0" fontId="0" fillId="0" borderId="0" xfId="0">
      <alignment vertical="center"/>
    </xf>
    <xf numFmtId="49" fontId="6" fillId="0" borderId="0" xfId="4" applyNumberFormat="1" applyFont="1" applyAlignment="1">
      <alignment horizontal="left" vertical="center"/>
    </xf>
    <xf numFmtId="0" fontId="6" fillId="0" borderId="0" xfId="4" applyFont="1">
      <alignment vertical="center"/>
    </xf>
    <xf numFmtId="49" fontId="7" fillId="0" borderId="0" xfId="4" applyNumberFormat="1" applyFont="1" applyAlignment="1">
      <alignment horizontal="left" vertical="center"/>
    </xf>
    <xf numFmtId="49" fontId="6" fillId="0" borderId="1" xfId="4" applyNumberFormat="1" applyFont="1" applyBorder="1" applyAlignment="1">
      <alignment horizontal="left" vertical="center"/>
    </xf>
    <xf numFmtId="0" fontId="6" fillId="0" borderId="1" xfId="4" applyFont="1" applyBorder="1" applyAlignment="1">
      <alignment horizontal="center" vertical="center"/>
    </xf>
    <xf numFmtId="177" fontId="6" fillId="0" borderId="1" xfId="5" applyNumberFormat="1" applyFont="1" applyBorder="1" applyAlignment="1">
      <alignment horizontal="left" vertical="center" shrinkToFit="1"/>
    </xf>
    <xf numFmtId="177" fontId="6" fillId="0" borderId="1" xfId="5" applyNumberFormat="1" applyFont="1" applyBorder="1" applyAlignment="1">
      <alignment horizontal="left" vertical="center" wrapText="1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shrinkToFi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49" fontId="8" fillId="0" borderId="9" xfId="0" applyNumberFormat="1" applyFont="1" applyBorder="1">
      <alignment vertical="center"/>
    </xf>
    <xf numFmtId="0" fontId="8" fillId="0" borderId="2" xfId="0" applyFont="1" applyBorder="1" applyAlignment="1">
      <alignment horizontal="left" vertical="center" shrinkToFit="1"/>
    </xf>
    <xf numFmtId="178" fontId="8" fillId="0" borderId="2" xfId="0" applyNumberFormat="1" applyFont="1" applyBorder="1" applyAlignment="1">
      <alignment horizontal="left" vertical="center" shrinkToFit="1"/>
    </xf>
    <xf numFmtId="179" fontId="8" fillId="0" borderId="2" xfId="0" applyNumberFormat="1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178" fontId="8" fillId="0" borderId="4" xfId="0" applyNumberFormat="1" applyFont="1" applyBorder="1" applyAlignment="1">
      <alignment horizontal="left" vertical="center" shrinkToFit="1"/>
    </xf>
    <xf numFmtId="179" fontId="8" fillId="0" borderId="4" xfId="0" applyNumberFormat="1" applyFont="1" applyBorder="1" applyAlignment="1">
      <alignment horizontal="left" vertical="center" shrinkToFit="1"/>
    </xf>
    <xf numFmtId="0" fontId="8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3" fontId="8" fillId="0" borderId="1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 shrinkToFit="1"/>
    </xf>
    <xf numFmtId="178" fontId="8" fillId="0" borderId="7" xfId="0" applyNumberFormat="1" applyFont="1" applyBorder="1" applyAlignment="1">
      <alignment horizontal="left" vertical="center" shrinkToFit="1"/>
    </xf>
    <xf numFmtId="179" fontId="8" fillId="0" borderId="7" xfId="0" applyNumberFormat="1" applyFont="1" applyBorder="1" applyAlignment="1">
      <alignment horizontal="left" vertical="center" shrinkToFit="1"/>
    </xf>
    <xf numFmtId="0" fontId="1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5" fillId="0" borderId="0" xfId="0" applyFo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0" borderId="4" xfId="6" applyFont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shrinkToFit="1"/>
    </xf>
    <xf numFmtId="0" fontId="12" fillId="2" borderId="8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6" fillId="0" borderId="0" xfId="0" applyFont="1">
      <alignment vertical="center"/>
    </xf>
    <xf numFmtId="0" fontId="12" fillId="2" borderId="7" xfId="0" applyFont="1" applyFill="1" applyBorder="1" applyAlignment="1">
      <alignment horizontal="center" vertical="center"/>
    </xf>
    <xf numFmtId="0" fontId="12" fillId="0" borderId="7" xfId="6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3" fontId="12" fillId="0" borderId="1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horizontal="left" vertical="center"/>
    </xf>
    <xf numFmtId="49" fontId="8" fillId="0" borderId="9" xfId="0" applyNumberFormat="1" applyFont="1" applyBorder="1" applyAlignment="1">
      <alignment horizontal="center" vertical="center" shrinkToFit="1"/>
    </xf>
    <xf numFmtId="0" fontId="0" fillId="0" borderId="0" xfId="10" applyFont="1">
      <alignment vertical="center"/>
    </xf>
    <xf numFmtId="38" fontId="8" fillId="0" borderId="4" xfId="3" applyFont="1" applyBorder="1" applyAlignment="1">
      <alignment horizontal="right" vertical="center"/>
    </xf>
    <xf numFmtId="38" fontId="8" fillId="0" borderId="7" xfId="3" applyFont="1" applyBorder="1" applyAlignment="1">
      <alignment horizontal="right" vertical="center"/>
    </xf>
    <xf numFmtId="0" fontId="8" fillId="0" borderId="0" xfId="10" applyFont="1" applyAlignment="1">
      <alignment horizontal="center" vertical="center"/>
    </xf>
    <xf numFmtId="0" fontId="8" fillId="0" borderId="0" xfId="10" applyFont="1" applyAlignment="1">
      <alignment horizontal="left" vertical="center"/>
    </xf>
    <xf numFmtId="38" fontId="8" fillId="0" borderId="2" xfId="3" applyFont="1" applyBorder="1" applyAlignment="1">
      <alignment horizontal="right" vertical="center"/>
    </xf>
    <xf numFmtId="0" fontId="8" fillId="0" borderId="0" xfId="10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 shrinkToFit="1"/>
    </xf>
    <xf numFmtId="0" fontId="12" fillId="0" borderId="0" xfId="6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3" fontId="12" fillId="0" borderId="2" xfId="6" applyNumberFormat="1" applyFont="1" applyBorder="1" applyAlignment="1">
      <alignment horizontal="right" vertical="center"/>
    </xf>
    <xf numFmtId="3" fontId="12" fillId="0" borderId="0" xfId="6" applyNumberFormat="1" applyFont="1" applyAlignment="1">
      <alignment horizontal="right" vertical="center"/>
    </xf>
    <xf numFmtId="3" fontId="12" fillId="0" borderId="4" xfId="6" applyNumberFormat="1" applyFont="1" applyBorder="1" applyAlignment="1">
      <alignment horizontal="right" vertical="center"/>
    </xf>
    <xf numFmtId="3" fontId="12" fillId="0" borderId="7" xfId="6" applyNumberFormat="1" applyFont="1" applyBorder="1" applyAlignment="1">
      <alignment horizontal="right" vertical="center"/>
    </xf>
    <xf numFmtId="0" fontId="8" fillId="3" borderId="7" xfId="0" applyFont="1" applyFill="1" applyBorder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18" fillId="0" borderId="7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left" vertical="center" wrapText="1" shrinkToFit="1"/>
    </xf>
    <xf numFmtId="0" fontId="13" fillId="0" borderId="4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horizontal="left" vertical="center" wrapText="1" shrinkToFit="1"/>
    </xf>
    <xf numFmtId="0" fontId="19" fillId="0" borderId="2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horizontal="left" vertical="center" wrapText="1" shrinkToFit="1"/>
    </xf>
    <xf numFmtId="0" fontId="19" fillId="0" borderId="7" xfId="0" applyFont="1" applyBorder="1" applyAlignment="1">
      <alignment horizontal="left" vertical="center" wrapText="1" shrinkToFit="1"/>
    </xf>
    <xf numFmtId="178" fontId="8" fillId="0" borderId="2" xfId="0" applyNumberFormat="1" applyFont="1" applyBorder="1" applyAlignment="1">
      <alignment horizontal="right" vertical="center" shrinkToFit="1"/>
    </xf>
    <xf numFmtId="178" fontId="8" fillId="0" borderId="4" xfId="0" applyNumberFormat="1" applyFont="1" applyBorder="1" applyAlignment="1">
      <alignment horizontal="right" vertical="center" shrinkToFit="1"/>
    </xf>
    <xf numFmtId="178" fontId="8" fillId="0" borderId="7" xfId="0" applyNumberFormat="1" applyFont="1" applyBorder="1" applyAlignment="1">
      <alignment horizontal="right" vertical="center" shrinkToFit="1"/>
    </xf>
    <xf numFmtId="180" fontId="8" fillId="0" borderId="2" xfId="0" applyNumberFormat="1" applyFont="1" applyBorder="1" applyAlignment="1">
      <alignment horizontal="left" vertical="center" shrinkToFit="1"/>
    </xf>
    <xf numFmtId="180" fontId="8" fillId="0" borderId="4" xfId="0" applyNumberFormat="1" applyFont="1" applyBorder="1" applyAlignment="1">
      <alignment horizontal="left" vertical="center" shrinkToFit="1"/>
    </xf>
    <xf numFmtId="3" fontId="8" fillId="0" borderId="1" xfId="0" applyNumberFormat="1" applyFont="1" applyBorder="1">
      <alignment vertical="center"/>
    </xf>
    <xf numFmtId="180" fontId="8" fillId="0" borderId="7" xfId="0" applyNumberFormat="1" applyFont="1" applyBorder="1" applyAlignment="1">
      <alignment horizontal="left" vertical="center" shrinkToFit="1"/>
    </xf>
    <xf numFmtId="3" fontId="8" fillId="0" borderId="2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 vertical="center"/>
    </xf>
    <xf numFmtId="3" fontId="12" fillId="0" borderId="13" xfId="0" applyNumberFormat="1" applyFont="1" applyBorder="1" applyAlignment="1">
      <alignment horizontal="right" vertical="center"/>
    </xf>
    <xf numFmtId="3" fontId="12" fillId="0" borderId="8" xfId="0" applyNumberFormat="1" applyFont="1" applyBorder="1" applyAlignment="1">
      <alignment horizontal="right" vertical="center"/>
    </xf>
    <xf numFmtId="3" fontId="12" fillId="0" borderId="14" xfId="0" applyNumberFormat="1" applyFont="1" applyBorder="1" applyAlignment="1">
      <alignment horizontal="right" vertical="center"/>
    </xf>
    <xf numFmtId="3" fontId="12" fillId="0" borderId="11" xfId="0" applyNumberFormat="1" applyFont="1" applyBorder="1" applyAlignment="1">
      <alignment horizontal="right" vertical="center"/>
    </xf>
    <xf numFmtId="3" fontId="12" fillId="0" borderId="15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shrinkToFit="1"/>
    </xf>
    <xf numFmtId="178" fontId="8" fillId="0" borderId="1" xfId="0" applyNumberFormat="1" applyFont="1" applyBorder="1" applyAlignment="1">
      <alignment horizontal="right" vertical="center" shrinkToFit="1"/>
    </xf>
    <xf numFmtId="180" fontId="8" fillId="0" borderId="1" xfId="0" applyNumberFormat="1" applyFont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38" fontId="18" fillId="0" borderId="0" xfId="3" applyFont="1">
      <alignment vertical="center"/>
    </xf>
    <xf numFmtId="38" fontId="20" fillId="0" borderId="0" xfId="3" applyFont="1">
      <alignment vertical="center"/>
    </xf>
    <xf numFmtId="0" fontId="20" fillId="0" borderId="0" xfId="0" applyFont="1">
      <alignment vertical="center"/>
    </xf>
    <xf numFmtId="38" fontId="0" fillId="0" borderId="0" xfId="3" applyFont="1">
      <alignment vertical="center"/>
    </xf>
    <xf numFmtId="177" fontId="12" fillId="0" borderId="10" xfId="0" applyNumberFormat="1" applyFont="1" applyBorder="1" applyAlignment="1">
      <alignment horizontal="left" vertical="center" shrinkToFit="1"/>
    </xf>
    <xf numFmtId="0" fontId="12" fillId="0" borderId="4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left" vertical="center" shrinkToFit="1"/>
    </xf>
    <xf numFmtId="38" fontId="12" fillId="0" borderId="1" xfId="3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0" xfId="0" applyFont="1">
      <alignment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shrinkToFit="1"/>
    </xf>
    <xf numFmtId="0" fontId="8" fillId="2" borderId="1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shrinkToFit="1"/>
    </xf>
    <xf numFmtId="0" fontId="8" fillId="0" borderId="2" xfId="0" applyFont="1" applyBorder="1">
      <alignment vertical="center"/>
    </xf>
    <xf numFmtId="0" fontId="8" fillId="0" borderId="4" xfId="0" applyFont="1" applyBorder="1">
      <alignment vertical="center"/>
    </xf>
    <xf numFmtId="0" fontId="8" fillId="2" borderId="7" xfId="0" applyFont="1" applyFill="1" applyBorder="1" applyAlignment="1">
      <alignment horizontal="left" vertical="center" shrinkToFit="1"/>
    </xf>
    <xf numFmtId="0" fontId="8" fillId="0" borderId="7" xfId="0" applyFont="1" applyBorder="1">
      <alignment vertical="center"/>
    </xf>
  </cellXfs>
  <cellStyles count="11">
    <cellStyle name="桁区切り 2" xfId="1"/>
    <cellStyle name="桁区切り 3" xfId="2"/>
    <cellStyle name="桁区切り 4" xfId="3"/>
    <cellStyle name="標準" xfId="0" builtinId="0"/>
    <cellStyle name="標準 2" xfId="4"/>
    <cellStyle name="標準 2 2" xfId="5"/>
    <cellStyle name="標準 3" xfId="6"/>
    <cellStyle name="標準 4" xfId="7"/>
    <cellStyle name="標準 4 2" xfId="8"/>
    <cellStyle name="標準 5" xfId="9"/>
    <cellStyle name="標準 5 2" xfId="1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theme" Target="theme/theme1.xml" /><Relationship Id="rId48" Type="http://schemas.openxmlformats.org/officeDocument/2006/relationships/sharedStrings" Target="sharedStrings.xml" /><Relationship Id="rId49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jpg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image" Target="../media/image3.png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image" Target="../media/image4.jpg" /></Relationships>
</file>

<file path=xl/drawings/_rels/drawing5.xml.rels><?xml version="1.0" encoding="UTF-8"?><Relationships xmlns="http://schemas.openxmlformats.org/package/2006/relationships"><Relationship Id="rId1" Type="http://schemas.openxmlformats.org/officeDocument/2006/relationships/image" Target="../media/image5.jpg" /></Relationships>
</file>

<file path=xl/drawings/_rels/drawing6.xml.rels><?xml version="1.0" encoding="UTF-8"?><Relationships xmlns="http://schemas.openxmlformats.org/package/2006/relationships"><Relationship Id="rId1" Type="http://schemas.openxmlformats.org/officeDocument/2006/relationships/image" Target="../media/image6.jpg" /></Relationships>
</file>

<file path=xl/drawings/_rels/drawing7.xml.rels><?xml version="1.0" encoding="UTF-8"?><Relationships xmlns="http://schemas.openxmlformats.org/package/2006/relationships"><Relationship Id="rId1" Type="http://schemas.openxmlformats.org/officeDocument/2006/relationships/image" Target="../media/image7.jpg" /></Relationships>
</file>

<file path=xl/drawings/_rels/drawing8.xml.rels><?xml version="1.0" encoding="UTF-8"?><Relationships xmlns="http://schemas.openxmlformats.org/package/2006/relationships"><Relationship Id="rId1" Type="http://schemas.openxmlformats.org/officeDocument/2006/relationships/image" Target="../media/image8.jpg" /></Relationships>
</file>

<file path=xl/drawings/_rels/drawing9.xml.rels><?xml version="1.0" encoding="UTF-8"?><Relationships xmlns="http://schemas.openxmlformats.org/package/2006/relationships"><Relationship Id="rId1" Type="http://schemas.openxmlformats.org/officeDocument/2006/relationships/image" Target="../media/image9.jpg" /></Relationships>
</file>

<file path=xl/drawings/_rels/drawing10.xml.rels><?xml version="1.0" encoding="UTF-8"?><Relationships xmlns="http://schemas.openxmlformats.org/package/2006/relationships"><Relationship Id="rId1" Type="http://schemas.openxmlformats.org/officeDocument/2006/relationships/image" Target="../media/image10.jpg" /></Relationships>
</file>

<file path=xl/drawings/_rels/drawing11.xml.rels><?xml version="1.0" encoding="UTF-8"?><Relationships xmlns="http://schemas.openxmlformats.org/package/2006/relationships"><Relationship Id="rId1" Type="http://schemas.openxmlformats.org/officeDocument/2006/relationships/image" Target="../media/image11.jpg" /></Relationships>
</file>

<file path=xl/drawings/_rels/drawing12.xml.rels><?xml version="1.0" encoding="UTF-8"?><Relationships xmlns="http://schemas.openxmlformats.org/package/2006/relationships"><Relationship Id="rId1" Type="http://schemas.openxmlformats.org/officeDocument/2006/relationships/image" Target="../media/image12.jpg" /></Relationships>
</file>

<file path=xl/drawings/_rels/drawing13.xml.rels><?xml version="1.0" encoding="UTF-8"?><Relationships xmlns="http://schemas.openxmlformats.org/package/2006/relationships"><Relationship Id="rId1" Type="http://schemas.openxmlformats.org/officeDocument/2006/relationships/image" Target="../media/image13.jpg" /></Relationships>
</file>

<file path=xl/drawings/_rels/drawing14.xml.rels><?xml version="1.0" encoding="UTF-8"?><Relationships xmlns="http://schemas.openxmlformats.org/package/2006/relationships"><Relationship Id="rId1" Type="http://schemas.openxmlformats.org/officeDocument/2006/relationships/image" Target="../media/image14.jpg" /></Relationships>
</file>

<file path=xl/drawings/_rels/drawing15.xml.rels><?xml version="1.0" encoding="UTF-8"?><Relationships xmlns="http://schemas.openxmlformats.org/package/2006/relationships"><Relationship Id="rId1" Type="http://schemas.openxmlformats.org/officeDocument/2006/relationships/image" Target="../media/image15.png" /></Relationships>
</file>

<file path=xl/drawings/_rels/drawing16.xml.rels><?xml version="1.0" encoding="UTF-8"?><Relationships xmlns="http://schemas.openxmlformats.org/package/2006/relationships"><Relationship Id="rId1" Type="http://schemas.openxmlformats.org/officeDocument/2006/relationships/image" Target="../media/image16.png" /></Relationships>
</file>

<file path=xl/drawings/_rels/drawing17.xml.rels><?xml version="1.0" encoding="UTF-8"?><Relationships xmlns="http://schemas.openxmlformats.org/package/2006/relationships"><Relationship Id="rId1" Type="http://schemas.openxmlformats.org/officeDocument/2006/relationships/image" Target="../media/image17.png" /></Relationships>
</file>

<file path=xl/drawings/_rels/drawing18.xml.rels><?xml version="1.0" encoding="UTF-8"?><Relationships xmlns="http://schemas.openxmlformats.org/package/2006/relationships"><Relationship Id="rId1" Type="http://schemas.openxmlformats.org/officeDocument/2006/relationships/image" Target="../media/image18.jpg" /></Relationships>
</file>

<file path=xl/drawings/_rels/drawing19.xml.rels><?xml version="1.0" encoding="UTF-8"?><Relationships xmlns="http://schemas.openxmlformats.org/package/2006/relationships"><Relationship Id="rId1" Type="http://schemas.openxmlformats.org/officeDocument/2006/relationships/image" Target="../media/image19.jpg" /></Relationships>
</file>

<file path=xl/drawings/_rels/drawing20.xml.rels><?xml version="1.0" encoding="UTF-8"?><Relationships xmlns="http://schemas.openxmlformats.org/package/2006/relationships"><Relationship Id="rId1" Type="http://schemas.openxmlformats.org/officeDocument/2006/relationships/image" Target="../media/image20.jpg" /></Relationships>
</file>

<file path=xl/drawings/_rels/drawing21.xml.rels><?xml version="1.0" encoding="UTF-8"?><Relationships xmlns="http://schemas.openxmlformats.org/package/2006/relationships"><Relationship Id="rId1" Type="http://schemas.openxmlformats.org/officeDocument/2006/relationships/image" Target="../media/image21.png" /></Relationships>
</file>

<file path=xl/drawings/_rels/drawing22.xml.rels><?xml version="1.0" encoding="UTF-8"?><Relationships xmlns="http://schemas.openxmlformats.org/package/2006/relationships"><Relationship Id="rId1" Type="http://schemas.openxmlformats.org/officeDocument/2006/relationships/image" Target="../media/image22.jpg" /></Relationships>
</file>

<file path=xl/drawings/_rels/drawing23.xml.rels><?xml version="1.0" encoding="UTF-8"?><Relationships xmlns="http://schemas.openxmlformats.org/package/2006/relationships"><Relationship Id="rId1" Type="http://schemas.openxmlformats.org/officeDocument/2006/relationships/image" Target="../media/image23.jpg" /></Relationships>
</file>

<file path=xl/drawings/_rels/drawing24.xml.rels><?xml version="1.0" encoding="UTF-8"?><Relationships xmlns="http://schemas.openxmlformats.org/package/2006/relationships"><Relationship Id="rId1" Type="http://schemas.openxmlformats.org/officeDocument/2006/relationships/image" Target="../media/image24.png" /></Relationships>
</file>

<file path=xl/drawings/_rels/drawing25.xml.rels><?xml version="1.0" encoding="UTF-8"?><Relationships xmlns="http://schemas.openxmlformats.org/package/2006/relationships"><Relationship Id="rId1" Type="http://schemas.openxmlformats.org/officeDocument/2006/relationships/image" Target="../media/image25.png" /></Relationships>
</file>

<file path=xl/drawings/_rels/drawing26.xml.rels><?xml version="1.0" encoding="UTF-8"?><Relationships xmlns="http://schemas.openxmlformats.org/package/2006/relationships"><Relationship Id="rId1" Type="http://schemas.openxmlformats.org/officeDocument/2006/relationships/image" Target="../media/image26.jpg" /></Relationships>
</file>

<file path=xl/drawings/_rels/drawing27.xml.rels><?xml version="1.0" encoding="UTF-8"?><Relationships xmlns="http://schemas.openxmlformats.org/package/2006/relationships"><Relationship Id="rId1" Type="http://schemas.openxmlformats.org/officeDocument/2006/relationships/image" Target="../media/image27.jpg" /></Relationships>
</file>

<file path=xl/drawings/_rels/drawing28.xml.rels><?xml version="1.0" encoding="UTF-8"?><Relationships xmlns="http://schemas.openxmlformats.org/package/2006/relationships"><Relationship Id="rId1" Type="http://schemas.openxmlformats.org/officeDocument/2006/relationships/image" Target="../media/image28.jpg" /></Relationships>
</file>

<file path=xl/drawings/_rels/drawing29.xml.rels><?xml version="1.0" encoding="UTF-8"?><Relationships xmlns="http://schemas.openxmlformats.org/package/2006/relationships"><Relationship Id="rId1" Type="http://schemas.openxmlformats.org/officeDocument/2006/relationships/image" Target="../media/image29.png" /></Relationships>
</file>

<file path=xl/drawings/_rels/drawing30.xml.rels><?xml version="1.0" encoding="UTF-8"?><Relationships xmlns="http://schemas.openxmlformats.org/package/2006/relationships"><Relationship Id="rId1" Type="http://schemas.openxmlformats.org/officeDocument/2006/relationships/image" Target="../media/image30.jpg" /></Relationships>
</file>

<file path=xl/drawings/_rels/drawing31.xml.rels><?xml version="1.0" encoding="UTF-8"?><Relationships xmlns="http://schemas.openxmlformats.org/package/2006/relationships"><Relationship Id="rId1" Type="http://schemas.openxmlformats.org/officeDocument/2006/relationships/image" Target="../media/image31.jpg" /></Relationships>
</file>

<file path=xl/drawings/_rels/drawing32.xml.rels><?xml version="1.0" encoding="UTF-8"?><Relationships xmlns="http://schemas.openxmlformats.org/package/2006/relationships"><Relationship Id="rId1" Type="http://schemas.openxmlformats.org/officeDocument/2006/relationships/image" Target="../media/image32.jpg" /></Relationships>
</file>

<file path=xl/drawings/_rels/drawing33.xml.rels><?xml version="1.0" encoding="UTF-8"?><Relationships xmlns="http://schemas.openxmlformats.org/package/2006/relationships"><Relationship Id="rId1" Type="http://schemas.openxmlformats.org/officeDocument/2006/relationships/image" Target="../media/image33.jpg" /></Relationships>
</file>

<file path=xl/drawings/_rels/drawing34.xml.rels><?xml version="1.0" encoding="UTF-8"?><Relationships xmlns="http://schemas.openxmlformats.org/package/2006/relationships"><Relationship Id="rId1" Type="http://schemas.openxmlformats.org/officeDocument/2006/relationships/image" Target="../media/image34.jpg" /></Relationships>
</file>

<file path=xl/drawings/_rels/drawing35.xml.rels><?xml version="1.0" encoding="UTF-8"?><Relationships xmlns="http://schemas.openxmlformats.org/package/2006/relationships"><Relationship Id="rId1" Type="http://schemas.openxmlformats.org/officeDocument/2006/relationships/image" Target="../media/image35.png" /></Relationships>
</file>

<file path=xl/drawings/_rels/drawing36.xml.rels><?xml version="1.0" encoding="UTF-8"?><Relationships xmlns="http://schemas.openxmlformats.org/package/2006/relationships"><Relationship Id="rId1" Type="http://schemas.openxmlformats.org/officeDocument/2006/relationships/image" Target="../media/image36.jpg" /></Relationships>
</file>

<file path=xl/drawings/_rels/drawing37.xml.rels><?xml version="1.0" encoding="UTF-8"?><Relationships xmlns="http://schemas.openxmlformats.org/package/2006/relationships"><Relationship Id="rId1" Type="http://schemas.openxmlformats.org/officeDocument/2006/relationships/image" Target="../media/image37.jpg" /></Relationships>
</file>

<file path=xl/drawings/_rels/drawing38.xml.rels><?xml version="1.0" encoding="UTF-8"?><Relationships xmlns="http://schemas.openxmlformats.org/package/2006/relationships"><Relationship Id="rId1" Type="http://schemas.openxmlformats.org/officeDocument/2006/relationships/image" Target="../media/image38.png" /></Relationships>
</file>

<file path=xl/drawings/_rels/drawing39.xml.rels><?xml version="1.0" encoding="UTF-8"?><Relationships xmlns="http://schemas.openxmlformats.org/package/2006/relationships"><Relationship Id="rId1" Type="http://schemas.openxmlformats.org/officeDocument/2006/relationships/image" Target="../media/image39.jpg" /></Relationships>
</file>

<file path=xl/drawings/_rels/drawing40.xml.rels><?xml version="1.0" encoding="UTF-8"?><Relationships xmlns="http://schemas.openxmlformats.org/package/2006/relationships"><Relationship Id="rId1" Type="http://schemas.openxmlformats.org/officeDocument/2006/relationships/image" Target="../media/image40.jpg" /></Relationships>
</file>

<file path=xl/drawings/_rels/drawing41.xml.rels><?xml version="1.0" encoding="UTF-8"?><Relationships xmlns="http://schemas.openxmlformats.org/package/2006/relationships"><Relationship Id="rId1" Type="http://schemas.openxmlformats.org/officeDocument/2006/relationships/image" Target="../media/image41.jpg" /></Relationships>
</file>

<file path=xl/drawings/_rels/drawing42.xml.rels><?xml version="1.0" encoding="UTF-8"?><Relationships xmlns="http://schemas.openxmlformats.org/package/2006/relationships"><Relationship Id="rId1" Type="http://schemas.openxmlformats.org/officeDocument/2006/relationships/image" Target="../media/image42.jpg" /></Relationships>
</file>

<file path=xl/drawings/_rels/drawing43.xml.rels><?xml version="1.0" encoding="UTF-8"?><Relationships xmlns="http://schemas.openxmlformats.org/package/2006/relationships"><Relationship Id="rId1" Type="http://schemas.openxmlformats.org/officeDocument/2006/relationships/image" Target="../media/image43.png" /></Relationships>
</file>

<file path=xl/drawings/_rels/drawing44.xml.rels><?xml version="1.0" encoding="UTF-8"?><Relationships xmlns="http://schemas.openxmlformats.org/package/2006/relationships"><Relationship Id="rId1" Type="http://schemas.openxmlformats.org/officeDocument/2006/relationships/image" Target="../media/image44.png" /></Relationships>
</file>

<file path=xl/drawings/_rels/drawing45.xml.rels><?xml version="1.0" encoding="UTF-8"?><Relationships xmlns="http://schemas.openxmlformats.org/package/2006/relationships"><Relationship Id="rId1" Type="http://schemas.openxmlformats.org/officeDocument/2006/relationships/image" Target="../media/image45.jp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152400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1905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4275" y="259715"/>
          <a:ext cx="2457450" cy="166751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15</xdr:col>
      <xdr:colOff>152400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1905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4275" y="259715"/>
          <a:ext cx="2457450" cy="1667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16</xdr:col>
      <xdr:colOff>9525</xdr:colOff>
      <xdr:row>1</xdr:row>
      <xdr:rowOff>22860</xdr:rowOff>
    </xdr:from>
    <xdr:to xmlns:xdr="http://schemas.openxmlformats.org/drawingml/2006/spreadsheetDrawing">
      <xdr:col>25</xdr:col>
      <xdr:colOff>228600</xdr:colOff>
      <xdr:row>7</xdr:row>
      <xdr:rowOff>226695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9525" y="263525"/>
          <a:ext cx="2362200" cy="164782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16</xdr:col>
      <xdr:colOff>9525</xdr:colOff>
      <xdr:row>1</xdr:row>
      <xdr:rowOff>22860</xdr:rowOff>
    </xdr:from>
    <xdr:to xmlns:xdr="http://schemas.openxmlformats.org/drawingml/2006/spreadsheetDrawing">
      <xdr:col>25</xdr:col>
      <xdr:colOff>228600</xdr:colOff>
      <xdr:row>7</xdr:row>
      <xdr:rowOff>226695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9525" y="263525"/>
          <a:ext cx="2362200" cy="1647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 xmlns:xdr="http://schemas.openxmlformats.org/drawingml/2006/spreadsheetDrawing">
      <xdr:col>16</xdr:col>
      <xdr:colOff>57150</xdr:colOff>
      <xdr:row>1</xdr:row>
      <xdr:rowOff>19050</xdr:rowOff>
    </xdr:from>
    <xdr:ext cx="2305050" cy="1630045"/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7150" y="259715"/>
          <a:ext cx="2305050" cy="163004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171450</xdr:colOff>
      <xdr:row>1</xdr:row>
      <xdr:rowOff>19050</xdr:rowOff>
    </xdr:from>
    <xdr:to xmlns:xdr="http://schemas.openxmlformats.org/drawingml/2006/spreadsheetDrawing">
      <xdr:col>25</xdr:col>
      <xdr:colOff>228600</xdr:colOff>
      <xdr:row>7</xdr:row>
      <xdr:rowOff>234315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259715"/>
          <a:ext cx="2438400" cy="165925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95250</xdr:colOff>
      <xdr:row>1</xdr:row>
      <xdr:rowOff>15875</xdr:rowOff>
    </xdr:from>
    <xdr:to xmlns:xdr="http://schemas.openxmlformats.org/drawingml/2006/spreadsheetDrawing">
      <xdr:col>25</xdr:col>
      <xdr:colOff>228600</xdr:colOff>
      <xdr:row>7</xdr:row>
      <xdr:rowOff>232410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7125" y="256540"/>
          <a:ext cx="2514600" cy="166052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15</xdr:col>
      <xdr:colOff>95250</xdr:colOff>
      <xdr:row>1</xdr:row>
      <xdr:rowOff>15875</xdr:rowOff>
    </xdr:from>
    <xdr:to xmlns:xdr="http://schemas.openxmlformats.org/drawingml/2006/spreadsheetDrawing">
      <xdr:col>25</xdr:col>
      <xdr:colOff>228600</xdr:colOff>
      <xdr:row>7</xdr:row>
      <xdr:rowOff>232410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7125" y="256540"/>
          <a:ext cx="2514600" cy="16605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171450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2540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259715"/>
          <a:ext cx="2438400" cy="166814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15</xdr:col>
      <xdr:colOff>171450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2540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259715"/>
          <a:ext cx="2438400" cy="166814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133350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259715"/>
          <a:ext cx="2476500" cy="166560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104775</xdr:colOff>
      <xdr:row>1</xdr:row>
      <xdr:rowOff>19050</xdr:rowOff>
    </xdr:from>
    <xdr:to xmlns:xdr="http://schemas.openxmlformats.org/drawingml/2006/spreadsheetDrawing">
      <xdr:col>25</xdr:col>
      <xdr:colOff>219075</xdr:colOff>
      <xdr:row>8</xdr:row>
      <xdr:rowOff>4445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6650" y="259715"/>
          <a:ext cx="2495550" cy="167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57150</xdr:colOff>
      <xdr:row>1</xdr:row>
      <xdr:rowOff>19050</xdr:rowOff>
    </xdr:from>
    <xdr:to xmlns:xdr="http://schemas.openxmlformats.org/drawingml/2006/spreadsheetDrawing">
      <xdr:col>25</xdr:col>
      <xdr:colOff>228600</xdr:colOff>
      <xdr:row>8</xdr:row>
      <xdr:rowOff>635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9025" y="259715"/>
          <a:ext cx="2552700" cy="166624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15</xdr:col>
      <xdr:colOff>123825</xdr:colOff>
      <xdr:row>1</xdr:row>
      <xdr:rowOff>22860</xdr:rowOff>
    </xdr:from>
    <xdr:to xmlns:xdr="http://schemas.openxmlformats.org/drawingml/2006/spreadsheetDrawing">
      <xdr:col>25</xdr:col>
      <xdr:colOff>219075</xdr:colOff>
      <xdr:row>7</xdr:row>
      <xdr:rowOff>226695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5700" y="263525"/>
          <a:ext cx="2476500" cy="1647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9525</xdr:colOff>
      <xdr:row>1</xdr:row>
      <xdr:rowOff>28575</xdr:rowOff>
    </xdr:from>
    <xdr:to xmlns:xdr="http://schemas.openxmlformats.org/drawingml/2006/spreadsheetDrawing">
      <xdr:col>25</xdr:col>
      <xdr:colOff>228600</xdr:colOff>
      <xdr:row>7</xdr:row>
      <xdr:rowOff>62230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0" y="269240"/>
          <a:ext cx="2600325" cy="147764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15</xdr:col>
      <xdr:colOff>9525</xdr:colOff>
      <xdr:row>1</xdr:row>
      <xdr:rowOff>28575</xdr:rowOff>
    </xdr:from>
    <xdr:to xmlns:xdr="http://schemas.openxmlformats.org/drawingml/2006/spreadsheetDrawing">
      <xdr:col>25</xdr:col>
      <xdr:colOff>228600</xdr:colOff>
      <xdr:row>7</xdr:row>
      <xdr:rowOff>62230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0" y="269240"/>
          <a:ext cx="2600325" cy="147764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180975</xdr:colOff>
      <xdr:row>1</xdr:row>
      <xdr:rowOff>22860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2850" y="263525"/>
          <a:ext cx="2428875" cy="166179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15</xdr:col>
      <xdr:colOff>180975</xdr:colOff>
      <xdr:row>1</xdr:row>
      <xdr:rowOff>22860</xdr:rowOff>
    </xdr:from>
    <xdr:to xmlns:xdr="http://schemas.openxmlformats.org/drawingml/2006/spreadsheetDrawing">
      <xdr:col>25</xdr:col>
      <xdr:colOff>228600</xdr:colOff>
      <xdr:row>8</xdr:row>
      <xdr:rowOff>0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2850" y="263525"/>
          <a:ext cx="2428875" cy="166179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85725</xdr:colOff>
      <xdr:row>1</xdr:row>
      <xdr:rowOff>9525</xdr:rowOff>
    </xdr:from>
    <xdr:to xmlns:xdr="http://schemas.openxmlformats.org/drawingml/2006/spreadsheetDrawing">
      <xdr:col>25</xdr:col>
      <xdr:colOff>228600</xdr:colOff>
      <xdr:row>8</xdr:row>
      <xdr:rowOff>635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250190"/>
          <a:ext cx="2524125" cy="167576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15</xdr:col>
      <xdr:colOff>85725</xdr:colOff>
      <xdr:row>1</xdr:row>
      <xdr:rowOff>9525</xdr:rowOff>
    </xdr:from>
    <xdr:to xmlns:xdr="http://schemas.openxmlformats.org/drawingml/2006/spreadsheetDrawing">
      <xdr:col>25</xdr:col>
      <xdr:colOff>228600</xdr:colOff>
      <xdr:row>8</xdr:row>
      <xdr:rowOff>635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250190"/>
          <a:ext cx="2524125" cy="167576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16</xdr:col>
      <xdr:colOff>152400</xdr:colOff>
      <xdr:row>1</xdr:row>
      <xdr:rowOff>9525</xdr:rowOff>
    </xdr:from>
    <xdr:to xmlns:xdr="http://schemas.openxmlformats.org/drawingml/2006/spreadsheetDrawing">
      <xdr:col>25</xdr:col>
      <xdr:colOff>219075</xdr:colOff>
      <xdr:row>8</xdr:row>
      <xdr:rowOff>5715</xdr:rowOff>
    </xdr:to>
    <xdr:pic macro="">
      <xdr:nvPicPr>
        <xdr:cNvPr id="2" name="Picture 38" descr="002処理場外観（圧縮）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250190"/>
          <a:ext cx="2209800" cy="1680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 xmlns:xdr="http://schemas.openxmlformats.org/drawingml/2006/spreadsheetDrawing">
      <xdr:col>16</xdr:col>
      <xdr:colOff>152400</xdr:colOff>
      <xdr:row>1</xdr:row>
      <xdr:rowOff>9525</xdr:rowOff>
    </xdr:from>
    <xdr:to xmlns:xdr="http://schemas.openxmlformats.org/drawingml/2006/spreadsheetDrawing">
      <xdr:col>25</xdr:col>
      <xdr:colOff>219075</xdr:colOff>
      <xdr:row>8</xdr:row>
      <xdr:rowOff>5715</xdr:rowOff>
    </xdr:to>
    <xdr:pic macro="">
      <xdr:nvPicPr>
        <xdr:cNvPr id="3" name="Picture 38" descr="002処理場外観（圧縮）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250190"/>
          <a:ext cx="2209800" cy="1680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28575</xdr:colOff>
      <xdr:row>1</xdr:row>
      <xdr:rowOff>19050</xdr:rowOff>
    </xdr:from>
    <xdr:to xmlns:xdr="http://schemas.openxmlformats.org/drawingml/2006/spreadsheetDrawing">
      <xdr:col>25</xdr:col>
      <xdr:colOff>231140</xdr:colOff>
      <xdr:row>7</xdr:row>
      <xdr:rowOff>228600</xdr:rowOff>
    </xdr:to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4745" r="-363"/>
        <a:stretch>
          <a:fillRect/>
        </a:stretch>
      </xdr:blipFill>
      <xdr:spPr>
        <a:xfrm>
          <a:off x="3600450" y="259715"/>
          <a:ext cx="2583815" cy="1653540"/>
        </a:xfrm>
        <a:prstGeom prst="rect">
          <a:avLst/>
        </a:prstGeom>
        <a:noFill/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9525</xdr:colOff>
      <xdr:row>1</xdr:row>
      <xdr:rowOff>9525</xdr:rowOff>
    </xdr:from>
    <xdr:to xmlns:xdr="http://schemas.openxmlformats.org/drawingml/2006/spreadsheetDrawing">
      <xdr:col>25</xdr:col>
      <xdr:colOff>219075</xdr:colOff>
      <xdr:row>7</xdr:row>
      <xdr:rowOff>229235</xdr:rowOff>
    </xdr:to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5824" b="9232"/>
        <a:stretch>
          <a:fillRect/>
        </a:stretch>
      </xdr:blipFill>
      <xdr:spPr>
        <a:xfrm>
          <a:off x="3581400" y="250190"/>
          <a:ext cx="2590800" cy="1663700"/>
        </a:xfrm>
        <a:prstGeom prst="rect">
          <a:avLst/>
        </a:prstGeom>
        <a:noFill/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28575</xdr:colOff>
      <xdr:row>1</xdr:row>
      <xdr:rowOff>37465</xdr:rowOff>
    </xdr:from>
    <xdr:to xmlns:xdr="http://schemas.openxmlformats.org/drawingml/2006/spreadsheetDrawing">
      <xdr:col>25</xdr:col>
      <xdr:colOff>209550</xdr:colOff>
      <xdr:row>7</xdr:row>
      <xdr:rowOff>228600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0450" y="278130"/>
          <a:ext cx="2562225" cy="163512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28575</xdr:colOff>
      <xdr:row>1</xdr:row>
      <xdr:rowOff>19050</xdr:rowOff>
    </xdr:from>
    <xdr:to xmlns:xdr="http://schemas.openxmlformats.org/drawingml/2006/spreadsheetDrawing">
      <xdr:col>25</xdr:col>
      <xdr:colOff>219075</xdr:colOff>
      <xdr:row>7</xdr:row>
      <xdr:rowOff>226695</xdr:rowOff>
    </xdr:to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4401"/>
        <a:stretch>
          <a:fillRect/>
        </a:stretch>
      </xdr:blipFill>
      <xdr:spPr>
        <a:xfrm>
          <a:off x="3600450" y="259715"/>
          <a:ext cx="2571750" cy="1651635"/>
        </a:xfrm>
        <a:prstGeom prst="rect">
          <a:avLst/>
        </a:prstGeom>
        <a:noFill/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5715</xdr:colOff>
      <xdr:row>1</xdr:row>
      <xdr:rowOff>19050</xdr:rowOff>
    </xdr:from>
    <xdr:to xmlns:xdr="http://schemas.openxmlformats.org/drawingml/2006/spreadsheetDrawing">
      <xdr:col>25</xdr:col>
      <xdr:colOff>219075</xdr:colOff>
      <xdr:row>8</xdr:row>
      <xdr:rowOff>2540</xdr:rowOff>
    </xdr:to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8698" b="6737"/>
        <a:stretch>
          <a:fillRect/>
        </a:stretch>
      </xdr:blipFill>
      <xdr:spPr>
        <a:xfrm>
          <a:off x="3577590" y="259715"/>
          <a:ext cx="2594610" cy="1668145"/>
        </a:xfrm>
        <a:prstGeom prst="rect">
          <a:avLst/>
        </a:prstGeom>
        <a:noFill/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19050</xdr:colOff>
      <xdr:row>1</xdr:row>
      <xdr:rowOff>19050</xdr:rowOff>
    </xdr:from>
    <xdr:to xmlns:xdr="http://schemas.openxmlformats.org/drawingml/2006/spreadsheetDrawing">
      <xdr:col>25</xdr:col>
      <xdr:colOff>219075</xdr:colOff>
      <xdr:row>7</xdr:row>
      <xdr:rowOff>233045</xdr:rowOff>
    </xdr:to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4349" b="11086"/>
        <a:stretch>
          <a:fillRect/>
        </a:stretch>
      </xdr:blipFill>
      <xdr:spPr>
        <a:xfrm>
          <a:off x="3590925" y="259715"/>
          <a:ext cx="2581275" cy="1657985"/>
        </a:xfrm>
        <a:prstGeom prst="rect">
          <a:avLst/>
        </a:prstGeom>
        <a:noFill/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20320</xdr:colOff>
      <xdr:row>1</xdr:row>
      <xdr:rowOff>9525</xdr:rowOff>
    </xdr:from>
    <xdr:to xmlns:xdr="http://schemas.openxmlformats.org/drawingml/2006/spreadsheetDrawing">
      <xdr:col>25</xdr:col>
      <xdr:colOff>219075</xdr:colOff>
      <xdr:row>7</xdr:row>
      <xdr:rowOff>221615</xdr:rowOff>
    </xdr:to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8215" b="7219"/>
        <a:stretch>
          <a:fillRect/>
        </a:stretch>
      </xdr:blipFill>
      <xdr:spPr>
        <a:xfrm>
          <a:off x="3592195" y="250190"/>
          <a:ext cx="2580005" cy="1656080"/>
        </a:xfrm>
        <a:prstGeom prst="rect">
          <a:avLst/>
        </a:prstGeom>
        <a:noFill/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9525</xdr:colOff>
      <xdr:row>1</xdr:row>
      <xdr:rowOff>2540</xdr:rowOff>
    </xdr:from>
    <xdr:to xmlns:xdr="http://schemas.openxmlformats.org/drawingml/2006/spreadsheetDrawing">
      <xdr:col>25</xdr:col>
      <xdr:colOff>228600</xdr:colOff>
      <xdr:row>7</xdr:row>
      <xdr:rowOff>228600</xdr:rowOff>
    </xdr:to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6787" b="8363"/>
        <a:stretch>
          <a:fillRect/>
        </a:stretch>
      </xdr:blipFill>
      <xdr:spPr>
        <a:xfrm>
          <a:off x="3581400" y="243205"/>
          <a:ext cx="2600325" cy="1670050"/>
        </a:xfrm>
        <a:prstGeom prst="rect">
          <a:avLst/>
        </a:prstGeom>
        <a:noFill/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19050</xdr:colOff>
      <xdr:row>1</xdr:row>
      <xdr:rowOff>19050</xdr:rowOff>
    </xdr:from>
    <xdr:to xmlns:xdr="http://schemas.openxmlformats.org/drawingml/2006/spreadsheetDrawing">
      <xdr:col>25</xdr:col>
      <xdr:colOff>228600</xdr:colOff>
      <xdr:row>7</xdr:row>
      <xdr:rowOff>226695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0925" y="259715"/>
          <a:ext cx="2590800" cy="165163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28575</xdr:colOff>
      <xdr:row>1</xdr:row>
      <xdr:rowOff>28575</xdr:rowOff>
    </xdr:from>
    <xdr:to xmlns:xdr="http://schemas.openxmlformats.org/drawingml/2006/spreadsheetDrawing">
      <xdr:col>25</xdr:col>
      <xdr:colOff>219075</xdr:colOff>
      <xdr:row>7</xdr:row>
      <xdr:rowOff>236220</xdr:rowOff>
    </xdr:to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b="15434"/>
        <a:stretch>
          <a:fillRect/>
        </a:stretch>
      </xdr:blipFill>
      <xdr:spPr>
        <a:xfrm>
          <a:off x="3600450" y="269240"/>
          <a:ext cx="2571750" cy="1651635"/>
        </a:xfrm>
        <a:prstGeom prst="rect">
          <a:avLst/>
        </a:prstGeom>
        <a:noFill/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9525</xdr:colOff>
      <xdr:row>1</xdr:row>
      <xdr:rowOff>19050</xdr:rowOff>
    </xdr:from>
    <xdr:to xmlns:xdr="http://schemas.openxmlformats.org/drawingml/2006/spreadsheetDrawing">
      <xdr:col>25</xdr:col>
      <xdr:colOff>219075</xdr:colOff>
      <xdr:row>8</xdr:row>
      <xdr:rowOff>635</xdr:rowOff>
    </xdr:to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4401"/>
        <a:stretch>
          <a:fillRect/>
        </a:stretch>
      </xdr:blipFill>
      <xdr:spPr>
        <a:xfrm>
          <a:off x="3581400" y="259715"/>
          <a:ext cx="2590800" cy="1666240"/>
        </a:xfrm>
        <a:prstGeom prst="rect">
          <a:avLst/>
        </a:prstGeom>
        <a:noFill/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142875</xdr:colOff>
      <xdr:row>1</xdr:row>
      <xdr:rowOff>19050</xdr:rowOff>
    </xdr:from>
    <xdr:to xmlns:xdr="http://schemas.openxmlformats.org/drawingml/2006/spreadsheetDrawing">
      <xdr:col>25</xdr:col>
      <xdr:colOff>228600</xdr:colOff>
      <xdr:row>7</xdr:row>
      <xdr:rowOff>225425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0" y="259715"/>
          <a:ext cx="2466975" cy="165036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0</xdr:colOff>
      <xdr:row>1</xdr:row>
      <xdr:rowOff>9525</xdr:rowOff>
    </xdr:from>
    <xdr:to xmlns:xdr="http://schemas.openxmlformats.org/drawingml/2006/spreadsheetDrawing">
      <xdr:col>25</xdr:col>
      <xdr:colOff>222885</xdr:colOff>
      <xdr:row>8</xdr:row>
      <xdr:rowOff>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rcRect t="6302" b="8849"/>
        <a:stretch>
          <a:fillRect/>
        </a:stretch>
      </xdr:blipFill>
      <xdr:spPr>
        <a:xfrm>
          <a:off x="3571875" y="250190"/>
          <a:ext cx="2604135" cy="167513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19050</xdr:colOff>
      <xdr:row>1</xdr:row>
      <xdr:rowOff>19050</xdr:rowOff>
    </xdr:from>
    <xdr:to xmlns:xdr="http://schemas.openxmlformats.org/drawingml/2006/spreadsheetDrawing">
      <xdr:col>25</xdr:col>
      <xdr:colOff>209550</xdr:colOff>
      <xdr:row>7</xdr:row>
      <xdr:rowOff>226695</xdr:rowOff>
    </xdr:to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6766" b="8669"/>
        <a:stretch>
          <a:fillRect/>
        </a:stretch>
      </xdr:blipFill>
      <xdr:spPr>
        <a:xfrm>
          <a:off x="3590925" y="259715"/>
          <a:ext cx="2571750" cy="1651635"/>
        </a:xfrm>
        <a:prstGeom prst="rect">
          <a:avLst/>
        </a:prstGeom>
        <a:noFill/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0</xdr:colOff>
      <xdr:row>1</xdr:row>
      <xdr:rowOff>0</xdr:rowOff>
    </xdr:from>
    <xdr:to xmlns:xdr="http://schemas.openxmlformats.org/drawingml/2006/spreadsheetDrawing">
      <xdr:col>25</xdr:col>
      <xdr:colOff>219075</xdr:colOff>
      <xdr:row>7</xdr:row>
      <xdr:rowOff>236220</xdr:rowOff>
    </xdr:to>
    <xdr:pic macro=""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6766" b="8186"/>
        <a:stretch>
          <a:fillRect/>
        </a:stretch>
      </xdr:blipFill>
      <xdr:spPr>
        <a:xfrm>
          <a:off x="3571875" y="240665"/>
          <a:ext cx="2600325" cy="1680210"/>
        </a:xfrm>
        <a:prstGeom prst="rect">
          <a:avLst/>
        </a:prstGeom>
        <a:noFill/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16</xdr:col>
      <xdr:colOff>40640</xdr:colOff>
      <xdr:row>1</xdr:row>
      <xdr:rowOff>19050</xdr:rowOff>
    </xdr:from>
    <xdr:to xmlns:xdr="http://schemas.openxmlformats.org/drawingml/2006/spreadsheetDrawing">
      <xdr:col>25</xdr:col>
      <xdr:colOff>209550</xdr:colOff>
      <xdr:row>7</xdr:row>
      <xdr:rowOff>231140</xdr:rowOff>
    </xdr:to>
    <xdr:pic macro="">
      <xdr:nvPicPr>
        <xdr:cNvPr id="2" name="図 6"/>
        <xdr:cNvPicPr>
          <a:picLocks noChangeAspect="1"/>
        </xdr:cNvPicPr>
      </xdr:nvPicPr>
      <xdr:blipFill>
        <a:blip xmlns:r="http://schemas.openxmlformats.org/officeDocument/2006/relationships" r:embed="rId1"/>
        <a:srcRect l="6116" t="25078" r="25911" b="9520"/>
        <a:stretch>
          <a:fillRect/>
        </a:stretch>
      </xdr:blipFill>
      <xdr:spPr>
        <a:xfrm>
          <a:off x="3850640" y="259715"/>
          <a:ext cx="2312035" cy="1656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71120</xdr:colOff>
      <xdr:row>1</xdr:row>
      <xdr:rowOff>0</xdr:rowOff>
    </xdr:from>
    <xdr:to xmlns:xdr="http://schemas.openxmlformats.org/drawingml/2006/spreadsheetDrawing">
      <xdr:col>25</xdr:col>
      <xdr:colOff>219075</xdr:colOff>
      <xdr:row>8</xdr:row>
      <xdr:rowOff>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2995" y="240665"/>
          <a:ext cx="2529205" cy="168465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9525</xdr:colOff>
      <xdr:row>1</xdr:row>
      <xdr:rowOff>17780</xdr:rowOff>
    </xdr:from>
    <xdr:to xmlns:xdr="http://schemas.openxmlformats.org/drawingml/2006/spreadsheetDrawing">
      <xdr:col>25</xdr:col>
      <xdr:colOff>228600</xdr:colOff>
      <xdr:row>7</xdr:row>
      <xdr:rowOff>104775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0" y="258445"/>
          <a:ext cx="2600325" cy="1530985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15</xdr:col>
      <xdr:colOff>105410</xdr:colOff>
      <xdr:row>1</xdr:row>
      <xdr:rowOff>635</xdr:rowOff>
    </xdr:from>
    <xdr:to xmlns:xdr="http://schemas.openxmlformats.org/drawingml/2006/spreadsheetDrawing">
      <xdr:col>25</xdr:col>
      <xdr:colOff>210185</xdr:colOff>
      <xdr:row>8</xdr:row>
      <xdr:rowOff>3810</xdr:rowOff>
    </xdr:to>
    <xdr:pic macro="">
      <xdr:nvPicPr>
        <xdr:cNvPr id="2" name="図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7285" y="241300"/>
          <a:ext cx="2486025" cy="16878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3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4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5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drawing" Target="../drawings/drawing6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drawing" Target="../drawings/drawing7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drawing" Target="../drawings/drawing8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Relationship Id="rId2" Type="http://schemas.openxmlformats.org/officeDocument/2006/relationships/drawing" Target="../drawings/drawing9.xml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Relationship Id="rId2" Type="http://schemas.openxmlformats.org/officeDocument/2006/relationships/drawing" Target="../drawings/drawing10.xml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Relationship Id="rId2" Type="http://schemas.openxmlformats.org/officeDocument/2006/relationships/drawing" Target="../drawings/drawing11.xml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Relationship Id="rId2" Type="http://schemas.openxmlformats.org/officeDocument/2006/relationships/drawing" Target="../drawings/drawing12.xml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Relationship Id="rId2" Type="http://schemas.openxmlformats.org/officeDocument/2006/relationships/drawing" Target="../drawings/drawing13.xml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Relationship Id="rId2" Type="http://schemas.openxmlformats.org/officeDocument/2006/relationships/drawing" Target="../drawings/drawing14.xml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Relationship Id="rId2" Type="http://schemas.openxmlformats.org/officeDocument/2006/relationships/drawing" Target="../drawings/drawing15.xml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Relationship Id="rId2" Type="http://schemas.openxmlformats.org/officeDocument/2006/relationships/drawing" Target="../drawings/drawing16.xml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Relationship Id="rId2" Type="http://schemas.openxmlformats.org/officeDocument/2006/relationships/drawing" Target="../drawings/drawing17.xml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Relationship Id="rId2" Type="http://schemas.openxmlformats.org/officeDocument/2006/relationships/drawing" Target="../drawings/drawing18.xml" /></Relationships>
</file>

<file path=xl/worksheets/_rels/sheet2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0.bin" /><Relationship Id="rId2" Type="http://schemas.openxmlformats.org/officeDocument/2006/relationships/drawing" Target="../drawings/drawing19.xml" /></Relationships>
</file>

<file path=xl/worksheets/_rels/sheet2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1.bin" /><Relationship Id="rId2" Type="http://schemas.openxmlformats.org/officeDocument/2006/relationships/drawing" Target="../drawings/drawing20.xml" /></Relationships>
</file>

<file path=xl/worksheets/_rels/sheet2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2.bin" /><Relationship Id="rId2" Type="http://schemas.openxmlformats.org/officeDocument/2006/relationships/drawing" Target="../drawings/drawing21.xml" /></Relationships>
</file>

<file path=xl/worksheets/_rels/sheet2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3.bin" /><Relationship Id="rId2" Type="http://schemas.openxmlformats.org/officeDocument/2006/relationships/drawing" Target="../drawings/drawing22.xml" /></Relationships>
</file>

<file path=xl/worksheets/_rels/sheet2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4.bin" /><Relationship Id="rId2" Type="http://schemas.openxmlformats.org/officeDocument/2006/relationships/drawing" Target="../drawings/drawing23.xml" /></Relationships>
</file>

<file path=xl/worksheets/_rels/sheet2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5.bin" /><Relationship Id="rId2" Type="http://schemas.openxmlformats.org/officeDocument/2006/relationships/drawing" Target="../drawings/drawing24.xml" /></Relationships>
</file>

<file path=xl/worksheets/_rels/sheet2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6.bin" /><Relationship Id="rId2" Type="http://schemas.openxmlformats.org/officeDocument/2006/relationships/drawing" Target="../drawings/drawing25.xml" /></Relationships>
</file>

<file path=xl/worksheets/_rels/sheet2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7.bin" /><Relationship Id="rId2" Type="http://schemas.openxmlformats.org/officeDocument/2006/relationships/drawing" Target="../drawings/drawing26.xml" /></Relationships>
</file>

<file path=xl/worksheets/_rels/sheet2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8.bin" /><Relationship Id="rId2" Type="http://schemas.openxmlformats.org/officeDocument/2006/relationships/drawing" Target="../drawings/drawing27.xml" /></Relationships>
</file>

<file path=xl/worksheets/_rels/sheet2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9.bin" /><Relationship Id="rId2" Type="http://schemas.openxmlformats.org/officeDocument/2006/relationships/drawing" Target="../drawings/drawing28.xml" /></Relationships>
</file>

<file path=xl/worksheets/_rels/sheet3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0.bin" /><Relationship Id="rId2" Type="http://schemas.openxmlformats.org/officeDocument/2006/relationships/drawing" Target="../drawings/drawing29.xml" /></Relationships>
</file>

<file path=xl/worksheets/_rels/sheet3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1.bin" /><Relationship Id="rId2" Type="http://schemas.openxmlformats.org/officeDocument/2006/relationships/drawing" Target="../drawings/drawing30.xml" /></Relationships>
</file>

<file path=xl/worksheets/_rels/sheet3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2.bin" /><Relationship Id="rId2" Type="http://schemas.openxmlformats.org/officeDocument/2006/relationships/drawing" Target="../drawings/drawing31.xml" /></Relationships>
</file>

<file path=xl/worksheets/_rels/sheet3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3.bin" /><Relationship Id="rId2" Type="http://schemas.openxmlformats.org/officeDocument/2006/relationships/drawing" Target="../drawings/drawing32.xml" /></Relationships>
</file>

<file path=xl/worksheets/_rels/sheet3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4.bin" /><Relationship Id="rId2" Type="http://schemas.openxmlformats.org/officeDocument/2006/relationships/drawing" Target="../drawings/drawing33.xml" /></Relationships>
</file>

<file path=xl/worksheets/_rels/sheet3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5.bin" /><Relationship Id="rId2" Type="http://schemas.openxmlformats.org/officeDocument/2006/relationships/drawing" Target="../drawings/drawing34.xml" /></Relationships>
</file>

<file path=xl/worksheets/_rels/sheet3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6.bin" /><Relationship Id="rId2" Type="http://schemas.openxmlformats.org/officeDocument/2006/relationships/drawing" Target="../drawings/drawing35.xml" /></Relationships>
</file>

<file path=xl/worksheets/_rels/sheet3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7.bin" /><Relationship Id="rId2" Type="http://schemas.openxmlformats.org/officeDocument/2006/relationships/drawing" Target="../drawings/drawing36.xml" /></Relationships>
</file>

<file path=xl/worksheets/_rels/sheet3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8.bin" /><Relationship Id="rId2" Type="http://schemas.openxmlformats.org/officeDocument/2006/relationships/drawing" Target="../drawings/drawing37.xml" /></Relationships>
</file>

<file path=xl/worksheets/_rels/sheet3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9.bin" /><Relationship Id="rId2" Type="http://schemas.openxmlformats.org/officeDocument/2006/relationships/drawing" Target="../drawings/drawing38.xml" /></Relationships>
</file>

<file path=xl/worksheets/_rels/sheet4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0.bin" /><Relationship Id="rId2" Type="http://schemas.openxmlformats.org/officeDocument/2006/relationships/drawing" Target="../drawings/drawing39.xml" /></Relationships>
</file>

<file path=xl/worksheets/_rels/sheet4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1.bin" /><Relationship Id="rId2" Type="http://schemas.openxmlformats.org/officeDocument/2006/relationships/drawing" Target="../drawings/drawing40.xml" /></Relationships>
</file>

<file path=xl/worksheets/_rels/sheet4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2.bin" /><Relationship Id="rId2" Type="http://schemas.openxmlformats.org/officeDocument/2006/relationships/drawing" Target="../drawings/drawing41.xml" /></Relationships>
</file>

<file path=xl/worksheets/_rels/sheet4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3.bin" /><Relationship Id="rId2" Type="http://schemas.openxmlformats.org/officeDocument/2006/relationships/drawing" Target="../drawings/drawing42.xml" /></Relationships>
</file>

<file path=xl/worksheets/_rels/sheet4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4.bin" /><Relationship Id="rId2" Type="http://schemas.openxmlformats.org/officeDocument/2006/relationships/drawing" Target="../drawings/drawing43.xml" /></Relationships>
</file>

<file path=xl/worksheets/_rels/sheet4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5.bin" /><Relationship Id="rId2" Type="http://schemas.openxmlformats.org/officeDocument/2006/relationships/drawing" Target="../drawings/drawing44.xml" /></Relationships>
</file>

<file path=xl/worksheets/_rels/sheet4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6.bin" /><Relationship Id="rId2" Type="http://schemas.openxmlformats.org/officeDocument/2006/relationships/drawing" Target="../drawings/drawing45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59"/>
  <sheetViews>
    <sheetView workbookViewId="0">
      <selection activeCell="K11" sqref="K11:N11"/>
    </sheetView>
  </sheetViews>
  <sheetFormatPr defaultRowHeight="18" customHeight="1"/>
  <cols>
    <col min="1" max="1" width="4.5" style="1" customWidth="1"/>
    <col min="2" max="2" width="50.625" style="2" customWidth="1"/>
    <col min="3" max="16384" width="9" style="2" customWidth="1"/>
  </cols>
  <sheetData>
    <row r="1" spans="1:2" ht="18.75">
      <c r="A1" s="3" t="s">
        <v>250</v>
      </c>
    </row>
    <row r="2" spans="1:2" ht="18" customHeight="1">
      <c r="A2" s="4" t="s">
        <v>247</v>
      </c>
      <c r="B2" s="5" t="s">
        <v>0</v>
      </c>
    </row>
    <row r="3" spans="1:2" ht="18" customHeight="1">
      <c r="A3" s="4" t="s">
        <v>181</v>
      </c>
      <c r="B3" s="6" t="s">
        <v>145</v>
      </c>
    </row>
    <row r="4" spans="1:2" ht="18" customHeight="1">
      <c r="A4" s="4" t="s">
        <v>183</v>
      </c>
      <c r="B4" s="6" t="s">
        <v>2</v>
      </c>
    </row>
    <row r="5" spans="1:2" ht="18" customHeight="1">
      <c r="A5" s="4" t="s">
        <v>184</v>
      </c>
      <c r="B5" s="6" t="s">
        <v>43</v>
      </c>
    </row>
    <row r="6" spans="1:2" ht="18" customHeight="1">
      <c r="A6" s="4" t="s">
        <v>187</v>
      </c>
      <c r="B6" s="6" t="s">
        <v>144</v>
      </c>
    </row>
    <row r="7" spans="1:2" ht="18" customHeight="1">
      <c r="A7" s="4" t="s">
        <v>41</v>
      </c>
      <c r="B7" s="6" t="s">
        <v>143</v>
      </c>
    </row>
    <row r="8" spans="1:2" ht="18" customHeight="1">
      <c r="A8" s="4" t="s">
        <v>29</v>
      </c>
      <c r="B8" s="6" t="s">
        <v>142</v>
      </c>
    </row>
    <row r="9" spans="1:2" ht="18" customHeight="1">
      <c r="A9" s="4" t="s">
        <v>188</v>
      </c>
      <c r="B9" s="6" t="s">
        <v>140</v>
      </c>
    </row>
    <row r="10" spans="1:2" ht="18" customHeight="1">
      <c r="A10" s="4" t="s">
        <v>190</v>
      </c>
      <c r="B10" s="6" t="s">
        <v>138</v>
      </c>
    </row>
    <row r="11" spans="1:2" ht="18" customHeight="1">
      <c r="A11" s="4" t="s">
        <v>127</v>
      </c>
      <c r="B11" s="6" t="s">
        <v>136</v>
      </c>
    </row>
    <row r="12" spans="1:2" ht="18" customHeight="1">
      <c r="A12" s="4" t="s">
        <v>191</v>
      </c>
      <c r="B12" s="6" t="s">
        <v>135</v>
      </c>
    </row>
    <row r="13" spans="1:2" ht="18" customHeight="1">
      <c r="A13" s="4" t="s">
        <v>119</v>
      </c>
      <c r="B13" s="6" t="s">
        <v>133</v>
      </c>
    </row>
    <row r="14" spans="1:2" ht="18" customHeight="1">
      <c r="A14" s="4" t="s">
        <v>102</v>
      </c>
      <c r="B14" s="6" t="s">
        <v>234</v>
      </c>
    </row>
    <row r="15" spans="1:2" ht="18" customHeight="1">
      <c r="A15" s="4" t="s">
        <v>150</v>
      </c>
      <c r="B15" s="6" t="s">
        <v>129</v>
      </c>
    </row>
    <row r="16" spans="1:2" ht="18" customHeight="1">
      <c r="A16" s="4" t="s">
        <v>147</v>
      </c>
      <c r="B16" s="6" t="s">
        <v>126</v>
      </c>
    </row>
    <row r="17" spans="1:2" ht="18" customHeight="1">
      <c r="A17" s="4" t="s">
        <v>194</v>
      </c>
      <c r="B17" s="6" t="s">
        <v>123</v>
      </c>
    </row>
    <row r="18" spans="1:2" ht="18" customHeight="1">
      <c r="A18" s="4" t="s">
        <v>199</v>
      </c>
      <c r="B18" s="6" t="s">
        <v>180</v>
      </c>
    </row>
    <row r="19" spans="1:2" ht="18" customHeight="1">
      <c r="A19" s="4" t="s">
        <v>159</v>
      </c>
      <c r="B19" s="6" t="s">
        <v>122</v>
      </c>
    </row>
    <row r="20" spans="1:2" ht="18" customHeight="1">
      <c r="A20" s="4" t="s">
        <v>200</v>
      </c>
      <c r="B20" s="6" t="s">
        <v>120</v>
      </c>
    </row>
    <row r="21" spans="1:2" ht="18" customHeight="1">
      <c r="A21" s="4" t="s">
        <v>266</v>
      </c>
      <c r="B21" s="6" t="s">
        <v>117</v>
      </c>
    </row>
    <row r="22" spans="1:2" ht="18" customHeight="1">
      <c r="A22" s="4" t="s">
        <v>267</v>
      </c>
      <c r="B22" s="7" t="s">
        <v>174</v>
      </c>
    </row>
    <row r="23" spans="1:2" ht="18" customHeight="1">
      <c r="A23" s="4" t="s">
        <v>274</v>
      </c>
      <c r="B23" s="6" t="s">
        <v>176</v>
      </c>
    </row>
    <row r="24" spans="1:2" ht="18" customHeight="1">
      <c r="A24" s="4" t="s">
        <v>276</v>
      </c>
      <c r="B24" s="6" t="s">
        <v>116</v>
      </c>
    </row>
    <row r="25" spans="1:2" ht="18" customHeight="1">
      <c r="A25" s="4" t="s">
        <v>279</v>
      </c>
      <c r="B25" s="6" t="s">
        <v>249</v>
      </c>
    </row>
    <row r="26" spans="1:2" ht="18" hidden="1" customHeight="1">
      <c r="A26" s="4"/>
      <c r="B26" s="6" t="s">
        <v>115</v>
      </c>
    </row>
    <row r="27" spans="1:2" ht="18" hidden="1" customHeight="1">
      <c r="A27" s="4"/>
      <c r="B27" s="6" t="s">
        <v>157</v>
      </c>
    </row>
    <row r="28" spans="1:2" ht="18" hidden="1" customHeight="1">
      <c r="A28" s="4"/>
      <c r="B28" s="6" t="s">
        <v>112</v>
      </c>
    </row>
    <row r="29" spans="1:2" ht="18" hidden="1" customHeight="1">
      <c r="A29" s="4"/>
      <c r="B29" s="6" t="s">
        <v>110</v>
      </c>
    </row>
    <row r="30" spans="1:2" ht="18" hidden="1" customHeight="1">
      <c r="A30" s="4"/>
      <c r="B30" s="6" t="s">
        <v>109</v>
      </c>
    </row>
    <row r="31" spans="1:2" ht="18" hidden="1" customHeight="1">
      <c r="A31" s="4"/>
      <c r="B31" s="6" t="s">
        <v>107</v>
      </c>
    </row>
    <row r="32" spans="1:2" ht="18" hidden="1" customHeight="1">
      <c r="A32" s="4"/>
      <c r="B32" s="7" t="s">
        <v>104</v>
      </c>
    </row>
    <row r="33" spans="1:2" ht="18" hidden="1" customHeight="1">
      <c r="A33" s="4"/>
      <c r="B33" s="6" t="s">
        <v>89</v>
      </c>
    </row>
    <row r="34" spans="1:2" ht="18" hidden="1" customHeight="1">
      <c r="A34" s="4"/>
      <c r="B34" s="6" t="s">
        <v>103</v>
      </c>
    </row>
    <row r="35" spans="1:2" ht="18" hidden="1" customHeight="1">
      <c r="A35" s="4"/>
      <c r="B35" s="6" t="s">
        <v>8</v>
      </c>
    </row>
    <row r="36" spans="1:2" ht="18" hidden="1" customHeight="1">
      <c r="A36" s="4"/>
      <c r="B36" s="6" t="s">
        <v>22</v>
      </c>
    </row>
    <row r="37" spans="1:2" ht="18" hidden="1" customHeight="1">
      <c r="A37" s="4"/>
      <c r="B37" s="6" t="s">
        <v>36</v>
      </c>
    </row>
    <row r="38" spans="1:2" ht="18" customHeight="1">
      <c r="A38" s="4" t="s">
        <v>265</v>
      </c>
      <c r="B38" s="6" t="s">
        <v>100</v>
      </c>
    </row>
    <row r="39" spans="1:2" ht="18" customHeight="1">
      <c r="A39" s="4" t="s">
        <v>173</v>
      </c>
      <c r="B39" s="6" t="s">
        <v>101</v>
      </c>
    </row>
    <row r="40" spans="1:2" ht="18" customHeight="1">
      <c r="A40" s="4" t="s">
        <v>228</v>
      </c>
      <c r="B40" s="6" t="s">
        <v>32</v>
      </c>
    </row>
    <row r="41" spans="1:2" ht="18" customHeight="1">
      <c r="A41" s="4" t="s">
        <v>168</v>
      </c>
      <c r="B41" s="6" t="s">
        <v>13</v>
      </c>
    </row>
    <row r="42" spans="1:2" ht="18" customHeight="1">
      <c r="A42" s="4" t="s">
        <v>203</v>
      </c>
      <c r="B42" s="6" t="s">
        <v>54</v>
      </c>
    </row>
    <row r="43" spans="1:2" ht="18" customHeight="1">
      <c r="A43" s="4" t="s">
        <v>206</v>
      </c>
      <c r="B43" s="6" t="s">
        <v>252</v>
      </c>
    </row>
    <row r="44" spans="1:2" ht="18" customHeight="1">
      <c r="A44" s="4" t="s">
        <v>208</v>
      </c>
      <c r="B44" s="6" t="s">
        <v>79</v>
      </c>
    </row>
    <row r="45" spans="1:2" ht="18" customHeight="1">
      <c r="A45" s="4" t="s">
        <v>256</v>
      </c>
      <c r="B45" s="6" t="s">
        <v>97</v>
      </c>
    </row>
    <row r="46" spans="1:2" ht="18" customHeight="1">
      <c r="A46" s="4" t="s">
        <v>209</v>
      </c>
      <c r="B46" s="6" t="s">
        <v>95</v>
      </c>
    </row>
    <row r="47" spans="1:2" ht="18" customHeight="1">
      <c r="A47" s="4" t="s">
        <v>210</v>
      </c>
      <c r="B47" s="6" t="s">
        <v>77</v>
      </c>
    </row>
    <row r="48" spans="1:2" ht="18" customHeight="1">
      <c r="A48" s="4" t="s">
        <v>137</v>
      </c>
      <c r="B48" s="6" t="s">
        <v>20</v>
      </c>
    </row>
    <row r="49" spans="1:2" ht="18" customHeight="1">
      <c r="A49" s="4" t="s">
        <v>215</v>
      </c>
      <c r="B49" s="6" t="s">
        <v>94</v>
      </c>
    </row>
    <row r="50" spans="1:2" ht="18" customHeight="1">
      <c r="A50" s="4" t="s">
        <v>216</v>
      </c>
      <c r="B50" s="6" t="s">
        <v>78</v>
      </c>
    </row>
    <row r="51" spans="1:2" ht="18" customHeight="1">
      <c r="A51" s="4" t="s">
        <v>108</v>
      </c>
      <c r="B51" s="6" t="s">
        <v>86</v>
      </c>
    </row>
    <row r="52" spans="1:2" ht="18" customHeight="1">
      <c r="A52" s="4" t="s">
        <v>220</v>
      </c>
      <c r="B52" s="6" t="s">
        <v>83</v>
      </c>
    </row>
    <row r="53" spans="1:2" ht="18" customHeight="1">
      <c r="A53" s="4" t="s">
        <v>151</v>
      </c>
      <c r="B53" s="6" t="s">
        <v>93</v>
      </c>
    </row>
    <row r="54" spans="1:2" ht="18" customHeight="1">
      <c r="A54" s="4" t="s">
        <v>223</v>
      </c>
      <c r="B54" s="6" t="s">
        <v>58</v>
      </c>
    </row>
    <row r="55" spans="1:2" ht="18" customHeight="1">
      <c r="A55" s="4" t="s">
        <v>224</v>
      </c>
      <c r="B55" s="6" t="s">
        <v>88</v>
      </c>
    </row>
    <row r="56" spans="1:2" ht="18" customHeight="1">
      <c r="A56" s="4" t="s">
        <v>226</v>
      </c>
      <c r="B56" s="6" t="s">
        <v>169</v>
      </c>
    </row>
    <row r="57" spans="1:2" ht="18" customHeight="1">
      <c r="A57" s="4" t="s">
        <v>227</v>
      </c>
      <c r="B57" s="6" t="s">
        <v>172</v>
      </c>
    </row>
    <row r="58" spans="1:2" ht="18" customHeight="1">
      <c r="A58" s="4" t="s">
        <v>38</v>
      </c>
      <c r="B58" s="6" t="s">
        <v>50</v>
      </c>
    </row>
    <row r="59" spans="1:2" ht="18" customHeight="1">
      <c r="A59" s="4" t="s">
        <v>164</v>
      </c>
      <c r="B59" s="6" t="s">
        <v>65</v>
      </c>
    </row>
  </sheetData>
  <phoneticPr fontId="5"/>
  <pageMargins left="0.9055118110236221" right="0.51181102362204722" top="0.74803149606299213" bottom="0.74803149606299213" header="0.31496062992125984" footer="0.31496062992125984"/>
  <pageSetup paperSize="9" scale="93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66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27" t="s">
        <v>181</v>
      </c>
      <c r="F2" s="32" t="s">
        <v>145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280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3605.59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30634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175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22500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7500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22500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7500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5060</v>
      </c>
      <c r="L16" s="42"/>
      <c r="M16" s="42"/>
      <c r="N16" s="42"/>
      <c r="O16" s="42">
        <v>4661</v>
      </c>
      <c r="P16" s="42"/>
      <c r="Q16" s="42"/>
      <c r="R16" s="42"/>
      <c r="S16" s="42">
        <v>4693</v>
      </c>
      <c r="T16" s="42"/>
      <c r="U16" s="42"/>
      <c r="V16" s="42"/>
      <c r="W16" s="42">
        <f t="shared" si="0"/>
        <v>4804.666666666667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491</v>
      </c>
      <c r="L18" s="42"/>
      <c r="M18" s="42"/>
      <c r="N18" s="42"/>
      <c r="O18" s="42">
        <v>503</v>
      </c>
      <c r="P18" s="42"/>
      <c r="Q18" s="42"/>
      <c r="R18" s="42"/>
      <c r="S18" s="42">
        <v>536</v>
      </c>
      <c r="T18" s="42"/>
      <c r="U18" s="42"/>
      <c r="V18" s="42"/>
      <c r="W18" s="42">
        <f t="shared" si="0"/>
        <v>510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8274</v>
      </c>
      <c r="L20" s="42"/>
      <c r="M20" s="42"/>
      <c r="N20" s="42"/>
      <c r="O20" s="42">
        <v>6799</v>
      </c>
      <c r="P20" s="42"/>
      <c r="Q20" s="42"/>
      <c r="R20" s="42"/>
      <c r="S20" s="42">
        <v>7560</v>
      </c>
      <c r="T20" s="42"/>
      <c r="U20" s="42"/>
      <c r="V20" s="42"/>
      <c r="W20" s="42">
        <f t="shared" si="0"/>
        <v>7544.333333333333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745</v>
      </c>
      <c r="L22" s="42"/>
      <c r="M22" s="42"/>
      <c r="N22" s="42"/>
      <c r="O22" s="42">
        <v>510</v>
      </c>
      <c r="P22" s="42"/>
      <c r="Q22" s="42"/>
      <c r="R22" s="42"/>
      <c r="S22" s="42">
        <v>1241</v>
      </c>
      <c r="T22" s="42"/>
      <c r="U22" s="42"/>
      <c r="V22" s="42"/>
      <c r="W22" s="42">
        <f t="shared" si="0"/>
        <v>832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f>312+3504+25080</f>
        <v>28896</v>
      </c>
      <c r="L23" s="42"/>
      <c r="M23" s="42"/>
      <c r="N23" s="42"/>
      <c r="O23" s="42">
        <v>22064</v>
      </c>
      <c r="P23" s="42"/>
      <c r="Q23" s="42"/>
      <c r="R23" s="42"/>
      <c r="S23" s="42">
        <f>4642+74195</f>
        <v>78837</v>
      </c>
      <c r="T23" s="42"/>
      <c r="U23" s="42"/>
      <c r="V23" s="42"/>
      <c r="W23" s="42">
        <f t="shared" si="0"/>
        <v>43265.666666666664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43466</v>
      </c>
      <c r="L24" s="42"/>
      <c r="M24" s="42"/>
      <c r="N24" s="42"/>
      <c r="O24" s="42">
        <f>SUM(O16:R23)</f>
        <v>34537</v>
      </c>
      <c r="P24" s="42"/>
      <c r="Q24" s="42"/>
      <c r="R24" s="42"/>
      <c r="S24" s="42">
        <f>SUM(S16:V23)</f>
        <v>92867</v>
      </c>
      <c r="T24" s="42"/>
      <c r="U24" s="42"/>
      <c r="V24" s="42"/>
      <c r="W24" s="42">
        <f t="shared" si="0"/>
        <v>56956.666666666664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>
        <f>(K28+O28+S28)/3</f>
        <v>0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5" t="s">
        <v>237</v>
      </c>
      <c r="B32" s="19"/>
      <c r="C32" s="19"/>
      <c r="D32" s="26"/>
      <c r="E32" s="31" t="s">
        <v>258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>
        <v>77</v>
      </c>
      <c r="X32" s="42"/>
      <c r="Y32" s="42"/>
      <c r="Z32" s="42"/>
    </row>
    <row r="33" spans="1:26" ht="18.95" customHeight="1">
      <c r="A33" s="15" t="s">
        <v>237</v>
      </c>
      <c r="B33" s="19"/>
      <c r="C33" s="19"/>
      <c r="D33" s="26"/>
      <c r="E33" s="31" t="s">
        <v>232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>
        <v>64</v>
      </c>
      <c r="X33" s="42"/>
      <c r="Y33" s="42"/>
      <c r="Z33" s="42"/>
    </row>
    <row r="34" spans="1:26" ht="18.95" customHeight="1">
      <c r="A34" s="15" t="s">
        <v>237</v>
      </c>
      <c r="B34" s="19"/>
      <c r="C34" s="19"/>
      <c r="D34" s="26"/>
      <c r="E34" s="31" t="s">
        <v>236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>
        <v>32</v>
      </c>
      <c r="X34" s="42"/>
      <c r="Y34" s="42"/>
      <c r="Z34" s="42"/>
    </row>
    <row r="35" spans="1:26" ht="18.95" customHeight="1">
      <c r="A35" s="15" t="s">
        <v>237</v>
      </c>
      <c r="B35" s="19"/>
      <c r="C35" s="19"/>
      <c r="D35" s="26"/>
      <c r="E35" s="31" t="s">
        <v>259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42">
        <v>67</v>
      </c>
      <c r="X35" s="42"/>
      <c r="Y35" s="42"/>
      <c r="Z35" s="42"/>
    </row>
    <row r="36" spans="1:26" ht="18.95" customHeight="1">
      <c r="A36" s="15" t="s">
        <v>237</v>
      </c>
      <c r="B36" s="19"/>
      <c r="C36" s="19"/>
      <c r="D36" s="26"/>
      <c r="E36" s="31" t="s">
        <v>260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48"/>
      <c r="W36" s="42">
        <v>64</v>
      </c>
      <c r="X36" s="42"/>
      <c r="Y36" s="42"/>
      <c r="Z36" s="42"/>
    </row>
    <row r="37" spans="1:26" ht="18.95" customHeight="1">
      <c r="A37" s="15" t="s">
        <v>237</v>
      </c>
      <c r="B37" s="19"/>
      <c r="C37" s="19"/>
      <c r="D37" s="26"/>
      <c r="E37" s="31" t="s">
        <v>177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48"/>
      <c r="W37" s="42">
        <v>25</v>
      </c>
      <c r="X37" s="42"/>
      <c r="Y37" s="42"/>
      <c r="Z37" s="42"/>
    </row>
    <row r="38" spans="1:26" ht="18.95" customHeight="1">
      <c r="A38" s="15" t="s">
        <v>237</v>
      </c>
      <c r="B38" s="19"/>
      <c r="C38" s="19"/>
      <c r="D38" s="26"/>
      <c r="E38" s="31" t="s">
        <v>261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48"/>
      <c r="W38" s="42">
        <v>23</v>
      </c>
      <c r="X38" s="42"/>
      <c r="Y38" s="42"/>
      <c r="Z38" s="42"/>
    </row>
    <row r="39" spans="1:26" ht="18.95" customHeight="1">
      <c r="A39" s="15" t="s">
        <v>237</v>
      </c>
      <c r="B39" s="19"/>
      <c r="C39" s="19"/>
      <c r="D39" s="26"/>
      <c r="E39" s="31" t="s">
        <v>263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48"/>
      <c r="W39" s="42">
        <v>10</v>
      </c>
      <c r="X39" s="42"/>
      <c r="Y39" s="42"/>
      <c r="Z39" s="42"/>
    </row>
    <row r="40" spans="1:26" ht="18.95" customHeight="1">
      <c r="A40" s="15" t="s">
        <v>237</v>
      </c>
      <c r="B40" s="19"/>
      <c r="C40" s="19"/>
      <c r="D40" s="26"/>
      <c r="E40" s="31" t="s">
        <v>154</v>
      </c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48"/>
      <c r="W40" s="42">
        <v>80</v>
      </c>
      <c r="X40" s="42"/>
      <c r="Y40" s="42"/>
      <c r="Z40" s="42"/>
    </row>
    <row r="41" spans="1:26" ht="18.95" customHeight="1">
      <c r="A41" s="15" t="s">
        <v>237</v>
      </c>
      <c r="B41" s="19"/>
      <c r="C41" s="19"/>
      <c r="D41" s="26"/>
      <c r="E41" s="31" t="s">
        <v>255</v>
      </c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48"/>
      <c r="W41" s="42">
        <v>43</v>
      </c>
      <c r="X41" s="42"/>
      <c r="Y41" s="42"/>
      <c r="Z41" s="42"/>
    </row>
    <row r="42" spans="1:26" ht="18.95" customHeight="1">
      <c r="A42" s="15" t="s">
        <v>237</v>
      </c>
      <c r="B42" s="19"/>
      <c r="C42" s="19"/>
      <c r="D42" s="26"/>
      <c r="E42" s="31" t="s">
        <v>264</v>
      </c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48"/>
      <c r="W42" s="42">
        <v>110</v>
      </c>
      <c r="X42" s="42"/>
      <c r="Y42" s="42"/>
      <c r="Z42" s="42"/>
    </row>
    <row r="43" spans="1:26" ht="18.95" customHeight="1">
      <c r="A43" s="15" t="s">
        <v>237</v>
      </c>
      <c r="B43" s="19"/>
      <c r="C43" s="19"/>
      <c r="D43" s="26"/>
      <c r="E43" s="31" t="s">
        <v>244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48"/>
      <c r="W43" s="42">
        <v>150</v>
      </c>
      <c r="X43" s="42"/>
      <c r="Y43" s="42"/>
      <c r="Z43" s="42"/>
    </row>
    <row r="44" spans="1:26" ht="18.95" customHeight="1">
      <c r="A44" s="15" t="s">
        <v>237</v>
      </c>
      <c r="B44" s="19"/>
      <c r="C44" s="19"/>
      <c r="D44" s="26"/>
      <c r="E44" s="31" t="s">
        <v>257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48"/>
      <c r="W44" s="42">
        <v>25080</v>
      </c>
      <c r="X44" s="42"/>
      <c r="Y44" s="42"/>
      <c r="Z44" s="42"/>
    </row>
    <row r="45" spans="1:26" ht="18.95" customHeight="1">
      <c r="A45" s="15" t="s">
        <v>239</v>
      </c>
      <c r="B45" s="19"/>
      <c r="C45" s="19"/>
      <c r="D45" s="26"/>
      <c r="E45" s="31" t="s">
        <v>162</v>
      </c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48"/>
      <c r="W45" s="42">
        <v>89</v>
      </c>
      <c r="X45" s="42"/>
      <c r="Y45" s="42"/>
      <c r="Z45" s="42"/>
    </row>
    <row r="46" spans="1:26" ht="18.95" customHeight="1">
      <c r="A46" s="15" t="s">
        <v>239</v>
      </c>
      <c r="B46" s="19"/>
      <c r="C46" s="19"/>
      <c r="D46" s="26"/>
      <c r="E46" s="31" t="s">
        <v>153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48"/>
      <c r="W46" s="42">
        <v>308</v>
      </c>
      <c r="X46" s="42"/>
      <c r="Y46" s="42"/>
      <c r="Z46" s="42"/>
    </row>
    <row r="47" spans="1:26" ht="18.95" customHeight="1">
      <c r="A47" s="15" t="s">
        <v>239</v>
      </c>
      <c r="B47" s="19"/>
      <c r="C47" s="19"/>
      <c r="D47" s="26"/>
      <c r="E47" s="31" t="s">
        <v>272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48"/>
      <c r="W47" s="42">
        <v>16</v>
      </c>
      <c r="X47" s="42"/>
      <c r="Y47" s="42"/>
      <c r="Z47" s="42"/>
    </row>
    <row r="48" spans="1:26" ht="18.95" customHeight="1">
      <c r="A48" s="15" t="s">
        <v>239</v>
      </c>
      <c r="B48" s="19"/>
      <c r="C48" s="19"/>
      <c r="D48" s="26"/>
      <c r="E48" s="31" t="s">
        <v>87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48"/>
      <c r="W48" s="42">
        <v>35</v>
      </c>
      <c r="X48" s="42"/>
      <c r="Y48" s="42"/>
      <c r="Z48" s="42"/>
    </row>
    <row r="49" spans="1:26" ht="18.95" customHeight="1">
      <c r="A49" s="15" t="s">
        <v>239</v>
      </c>
      <c r="B49" s="19"/>
      <c r="C49" s="19"/>
      <c r="D49" s="26"/>
      <c r="E49" s="31" t="s">
        <v>213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48"/>
      <c r="W49" s="42">
        <v>26</v>
      </c>
      <c r="X49" s="42"/>
      <c r="Y49" s="42"/>
      <c r="Z49" s="42"/>
    </row>
    <row r="50" spans="1:26" ht="18.95" customHeight="1">
      <c r="A50" s="15" t="s">
        <v>239</v>
      </c>
      <c r="B50" s="19"/>
      <c r="C50" s="19"/>
      <c r="D50" s="26"/>
      <c r="E50" s="31" t="s">
        <v>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48"/>
      <c r="W50" s="42">
        <v>36</v>
      </c>
      <c r="X50" s="42"/>
      <c r="Y50" s="42"/>
      <c r="Z50" s="42"/>
    </row>
    <row r="51" spans="1:26" ht="18.95" customHeight="1">
      <c r="A51" s="15" t="s">
        <v>239</v>
      </c>
      <c r="B51" s="19"/>
      <c r="C51" s="19"/>
      <c r="D51" s="26"/>
      <c r="E51" s="31" t="s">
        <v>270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48"/>
      <c r="W51" s="42">
        <v>18480</v>
      </c>
      <c r="X51" s="42"/>
      <c r="Y51" s="42"/>
      <c r="Z51" s="42"/>
    </row>
    <row r="52" spans="1:26" ht="18.95" customHeight="1">
      <c r="A52" s="15" t="s">
        <v>230</v>
      </c>
      <c r="B52" s="19"/>
      <c r="C52" s="19"/>
      <c r="D52" s="26"/>
      <c r="E52" s="31" t="s">
        <v>294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48"/>
      <c r="W52" s="42">
        <v>9</v>
      </c>
      <c r="X52" s="42"/>
      <c r="Y52" s="42"/>
      <c r="Z52" s="42"/>
    </row>
    <row r="53" spans="1:26" ht="18.95" customHeight="1">
      <c r="A53" s="15" t="s">
        <v>230</v>
      </c>
      <c r="B53" s="19"/>
      <c r="C53" s="19"/>
      <c r="D53" s="26"/>
      <c r="E53" s="31" t="s">
        <v>295</v>
      </c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48"/>
      <c r="W53" s="42">
        <v>550</v>
      </c>
      <c r="X53" s="42"/>
      <c r="Y53" s="42"/>
      <c r="Z53" s="42"/>
    </row>
    <row r="54" spans="1:26" ht="18.95" customHeight="1">
      <c r="A54" s="15" t="s">
        <v>230</v>
      </c>
      <c r="B54" s="19"/>
      <c r="C54" s="19"/>
      <c r="D54" s="26"/>
      <c r="E54" s="31" t="s">
        <v>301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48"/>
      <c r="W54" s="42">
        <v>49</v>
      </c>
      <c r="X54" s="42"/>
      <c r="Y54" s="42"/>
      <c r="Z54" s="42"/>
    </row>
    <row r="55" spans="1:26" ht="18.95" customHeight="1">
      <c r="A55" s="15" t="s">
        <v>230</v>
      </c>
      <c r="B55" s="19"/>
      <c r="C55" s="19"/>
      <c r="D55" s="26"/>
      <c r="E55" s="31" t="s">
        <v>302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48"/>
      <c r="W55" s="42">
        <v>128</v>
      </c>
      <c r="X55" s="42"/>
      <c r="Y55" s="42"/>
      <c r="Z55" s="42"/>
    </row>
    <row r="56" spans="1:26" ht="18.95" customHeight="1">
      <c r="A56" s="15" t="s">
        <v>230</v>
      </c>
      <c r="B56" s="19"/>
      <c r="C56" s="19"/>
      <c r="D56" s="26"/>
      <c r="E56" s="31" t="s">
        <v>244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48"/>
      <c r="W56" s="42">
        <v>407</v>
      </c>
      <c r="X56" s="42"/>
      <c r="Y56" s="42"/>
      <c r="Z56" s="42"/>
    </row>
    <row r="57" spans="1:26" ht="18.95" customHeight="1">
      <c r="A57" s="15" t="s">
        <v>230</v>
      </c>
      <c r="B57" s="19"/>
      <c r="C57" s="19"/>
      <c r="D57" s="26"/>
      <c r="E57" s="31" t="s">
        <v>303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48"/>
      <c r="W57" s="42">
        <v>98</v>
      </c>
      <c r="X57" s="42"/>
      <c r="Y57" s="42"/>
      <c r="Z57" s="42"/>
    </row>
    <row r="58" spans="1:26" ht="18.95" customHeight="1">
      <c r="A58" s="15" t="s">
        <v>230</v>
      </c>
      <c r="B58" s="19"/>
      <c r="C58" s="19"/>
      <c r="D58" s="26"/>
      <c r="E58" s="31" t="s">
        <v>291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48"/>
      <c r="W58" s="42">
        <v>5665</v>
      </c>
      <c r="X58" s="42"/>
      <c r="Y58" s="42"/>
      <c r="Z58" s="42"/>
    </row>
    <row r="59" spans="1:26" ht="18.95" customHeight="1">
      <c r="A59" s="15" t="s">
        <v>230</v>
      </c>
      <c r="B59" s="19"/>
      <c r="C59" s="19"/>
      <c r="D59" s="26"/>
      <c r="E59" s="31" t="s">
        <v>179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48"/>
      <c r="W59" s="42">
        <v>20900</v>
      </c>
      <c r="X59" s="42"/>
      <c r="Y59" s="42"/>
      <c r="Z59" s="42"/>
    </row>
    <row r="60" spans="1:26" ht="18.95" customHeight="1">
      <c r="A60" s="15" t="s">
        <v>230</v>
      </c>
      <c r="B60" s="19"/>
      <c r="C60" s="19"/>
      <c r="D60" s="26"/>
      <c r="E60" s="31" t="s">
        <v>293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48"/>
      <c r="W60" s="42">
        <v>47630</v>
      </c>
      <c r="X60" s="42"/>
      <c r="Y60" s="42"/>
      <c r="Z60" s="42"/>
    </row>
    <row r="61" spans="1:26" ht="18.95" customHeight="1"/>
    <row r="62" spans="1:26" ht="18.95" customHeight="1">
      <c r="A62" s="9" t="s">
        <v>178</v>
      </c>
    </row>
    <row r="63" spans="1:26" ht="18.95" customHeight="1">
      <c r="A63" s="10" t="s">
        <v>81</v>
      </c>
      <c r="B63" s="18"/>
      <c r="C63" s="18"/>
      <c r="D63" s="23"/>
      <c r="E63" s="10" t="s">
        <v>76</v>
      </c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23"/>
    </row>
    <row r="64" spans="1:26" ht="18.95" customHeight="1">
      <c r="A64" s="16"/>
      <c r="B64" s="16"/>
      <c r="C64" s="16"/>
      <c r="D64" s="16"/>
      <c r="E64" s="15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26"/>
    </row>
    <row r="65" spans="1:26" ht="18.95" customHeight="1">
      <c r="A65" s="16"/>
      <c r="B65" s="16"/>
      <c r="C65" s="16"/>
      <c r="D65" s="16"/>
      <c r="E65" s="15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26"/>
    </row>
    <row r="66" spans="1:26" ht="18.95" customHeight="1">
      <c r="A66" s="15"/>
      <c r="B66" s="19"/>
      <c r="C66" s="19"/>
      <c r="D66" s="26"/>
      <c r="E66" s="15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26"/>
    </row>
  </sheetData>
  <mergeCells count="196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38:D38"/>
    <mergeCell ref="E38:V38"/>
    <mergeCell ref="W38:Z38"/>
    <mergeCell ref="A39:D39"/>
    <mergeCell ref="E39:V39"/>
    <mergeCell ref="W39:Z39"/>
    <mergeCell ref="A40:D40"/>
    <mergeCell ref="E40:V40"/>
    <mergeCell ref="W40:Z40"/>
    <mergeCell ref="A41:D41"/>
    <mergeCell ref="E41:V41"/>
    <mergeCell ref="W41:Z41"/>
    <mergeCell ref="A42:D42"/>
    <mergeCell ref="E42:V42"/>
    <mergeCell ref="W42:Z42"/>
    <mergeCell ref="A43:D43"/>
    <mergeCell ref="E43:V43"/>
    <mergeCell ref="W43:Z43"/>
    <mergeCell ref="A44:D44"/>
    <mergeCell ref="E44:V44"/>
    <mergeCell ref="W44:Z44"/>
    <mergeCell ref="A45:D45"/>
    <mergeCell ref="E45:V45"/>
    <mergeCell ref="W45:Z45"/>
    <mergeCell ref="A46:D46"/>
    <mergeCell ref="E46:V46"/>
    <mergeCell ref="W46:Z46"/>
    <mergeCell ref="A47:D47"/>
    <mergeCell ref="E47:V47"/>
    <mergeCell ref="W47:Z47"/>
    <mergeCell ref="A48:D48"/>
    <mergeCell ref="E48:V48"/>
    <mergeCell ref="W48:Z48"/>
    <mergeCell ref="A49:D49"/>
    <mergeCell ref="E49:V49"/>
    <mergeCell ref="W49:Z49"/>
    <mergeCell ref="A50:D50"/>
    <mergeCell ref="E50:V50"/>
    <mergeCell ref="W50:Z50"/>
    <mergeCell ref="A51:D51"/>
    <mergeCell ref="E51:V51"/>
    <mergeCell ref="W51:Z51"/>
    <mergeCell ref="A52:D52"/>
    <mergeCell ref="E52:V52"/>
    <mergeCell ref="W52:Z52"/>
    <mergeCell ref="A53:D53"/>
    <mergeCell ref="E53:V53"/>
    <mergeCell ref="W53:Z53"/>
    <mergeCell ref="A54:D54"/>
    <mergeCell ref="E54:V54"/>
    <mergeCell ref="W54:Z54"/>
    <mergeCell ref="A55:D55"/>
    <mergeCell ref="E55:V55"/>
    <mergeCell ref="W55:Z55"/>
    <mergeCell ref="A56:D56"/>
    <mergeCell ref="E56:V56"/>
    <mergeCell ref="W56:Z56"/>
    <mergeCell ref="A57:D57"/>
    <mergeCell ref="E57:V57"/>
    <mergeCell ref="W57:Z57"/>
    <mergeCell ref="A58:D58"/>
    <mergeCell ref="E58:V58"/>
    <mergeCell ref="W58:Z58"/>
    <mergeCell ref="A59:D59"/>
    <mergeCell ref="E59:V59"/>
    <mergeCell ref="W59:Z59"/>
    <mergeCell ref="A60:D60"/>
    <mergeCell ref="E60:V60"/>
    <mergeCell ref="W60:Z60"/>
    <mergeCell ref="A63:D63"/>
    <mergeCell ref="E63:Z63"/>
    <mergeCell ref="A64:D64"/>
    <mergeCell ref="E64:Z64"/>
    <mergeCell ref="A65:D65"/>
    <mergeCell ref="E65:Z65"/>
    <mergeCell ref="A66:D66"/>
    <mergeCell ref="E66:Z66"/>
    <mergeCell ref="A12:B15"/>
    <mergeCell ref="C16:F19"/>
    <mergeCell ref="P2:Z8"/>
    <mergeCell ref="A16:B24"/>
  </mergeCells>
  <phoneticPr fontId="5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Z48"/>
  <sheetViews>
    <sheetView view="pageBreakPreview" zoomScaleSheetLayoutView="100"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27" t="s">
        <v>183</v>
      </c>
      <c r="F2" s="32" t="s">
        <v>2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310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2554.44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36462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284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253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50" t="s">
        <v>10</v>
      </c>
      <c r="B12" s="50"/>
      <c r="C12" s="50" t="s">
        <v>17</v>
      </c>
      <c r="D12" s="50"/>
      <c r="E12" s="50"/>
      <c r="F12" s="50"/>
      <c r="G12" s="50"/>
      <c r="H12" s="50"/>
      <c r="I12" s="50"/>
      <c r="J12" s="50"/>
      <c r="K12" s="76">
        <v>0</v>
      </c>
      <c r="L12" s="76"/>
      <c r="M12" s="76"/>
      <c r="N12" s="76"/>
      <c r="O12" s="76">
        <v>0</v>
      </c>
      <c r="P12" s="76"/>
      <c r="Q12" s="76"/>
      <c r="R12" s="76"/>
      <c r="S12" s="76">
        <v>0</v>
      </c>
      <c r="T12" s="76"/>
      <c r="U12" s="76"/>
      <c r="V12" s="76"/>
      <c r="W12" s="76">
        <f t="shared" ref="W12:W24" si="0">(K12+O12+S12)/3</f>
        <v>0</v>
      </c>
      <c r="X12" s="76"/>
      <c r="Y12" s="76"/>
      <c r="Z12" s="76"/>
    </row>
    <row r="13" spans="1:26" ht="18.95" customHeight="1">
      <c r="A13" s="51"/>
      <c r="B13" s="51"/>
      <c r="C13" s="51" t="s">
        <v>21</v>
      </c>
      <c r="D13" s="51"/>
      <c r="E13" s="51"/>
      <c r="F13" s="51"/>
      <c r="G13" s="51"/>
      <c r="H13" s="51"/>
      <c r="I13" s="51"/>
      <c r="J13" s="51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76">
        <f t="shared" si="0"/>
        <v>0</v>
      </c>
      <c r="X13" s="76"/>
      <c r="Y13" s="76"/>
      <c r="Z13" s="76"/>
    </row>
    <row r="14" spans="1:26" ht="18.95" customHeight="1">
      <c r="A14" s="51"/>
      <c r="B14" s="51"/>
      <c r="C14" s="51" t="s">
        <v>9</v>
      </c>
      <c r="D14" s="51"/>
      <c r="E14" s="51"/>
      <c r="F14" s="51"/>
      <c r="G14" s="51"/>
      <c r="H14" s="51"/>
      <c r="I14" s="51"/>
      <c r="J14" s="51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76">
        <f t="shared" si="0"/>
        <v>0</v>
      </c>
      <c r="X14" s="76"/>
      <c r="Y14" s="76"/>
      <c r="Z14" s="76"/>
    </row>
    <row r="15" spans="1:26" ht="18.95" customHeight="1">
      <c r="A15" s="51"/>
      <c r="B15" s="51"/>
      <c r="C15" s="51" t="s">
        <v>27</v>
      </c>
      <c r="D15" s="51"/>
      <c r="E15" s="51"/>
      <c r="F15" s="51"/>
      <c r="G15" s="51"/>
      <c r="H15" s="51"/>
      <c r="I15" s="51"/>
      <c r="J15" s="51"/>
      <c r="K15" s="76">
        <f>SUM(K12:N14)</f>
        <v>0</v>
      </c>
      <c r="L15" s="76"/>
      <c r="M15" s="76"/>
      <c r="N15" s="76"/>
      <c r="O15" s="76">
        <f>SUM(O12:R14)</f>
        <v>0</v>
      </c>
      <c r="P15" s="76"/>
      <c r="Q15" s="76"/>
      <c r="R15" s="76"/>
      <c r="S15" s="76">
        <v>0</v>
      </c>
      <c r="T15" s="76"/>
      <c r="U15" s="76"/>
      <c r="V15" s="76"/>
      <c r="W15" s="76">
        <f t="shared" si="0"/>
        <v>0</v>
      </c>
      <c r="X15" s="76"/>
      <c r="Y15" s="76"/>
      <c r="Z15" s="76"/>
    </row>
    <row r="16" spans="1:26" ht="18.95" customHeight="1">
      <c r="A16" s="51" t="s">
        <v>1</v>
      </c>
      <c r="B16" s="51"/>
      <c r="C16" s="60" t="s">
        <v>34</v>
      </c>
      <c r="D16" s="63"/>
      <c r="E16" s="63"/>
      <c r="F16" s="70"/>
      <c r="G16" s="73" t="s">
        <v>35</v>
      </c>
      <c r="H16" s="74"/>
      <c r="I16" s="74"/>
      <c r="J16" s="75"/>
      <c r="K16" s="76">
        <v>0</v>
      </c>
      <c r="L16" s="76"/>
      <c r="M16" s="76"/>
      <c r="N16" s="76"/>
      <c r="O16" s="76">
        <v>0</v>
      </c>
      <c r="P16" s="76"/>
      <c r="Q16" s="76"/>
      <c r="R16" s="76"/>
      <c r="S16" s="76">
        <v>0</v>
      </c>
      <c r="T16" s="76"/>
      <c r="U16" s="76"/>
      <c r="V16" s="76"/>
      <c r="W16" s="76">
        <f t="shared" si="0"/>
        <v>0</v>
      </c>
      <c r="X16" s="76"/>
      <c r="Y16" s="76"/>
      <c r="Z16" s="76"/>
    </row>
    <row r="17" spans="1:26" ht="18.95" customHeight="1">
      <c r="A17" s="51"/>
      <c r="B17" s="51"/>
      <c r="C17" s="61"/>
      <c r="D17" s="64"/>
      <c r="E17" s="64"/>
      <c r="F17" s="71"/>
      <c r="G17" s="73" t="s">
        <v>39</v>
      </c>
      <c r="H17" s="74"/>
      <c r="I17" s="74"/>
      <c r="J17" s="75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76">
        <f t="shared" si="0"/>
        <v>0</v>
      </c>
      <c r="X17" s="76"/>
      <c r="Y17" s="76"/>
      <c r="Z17" s="76"/>
    </row>
    <row r="18" spans="1:26" ht="18.95" customHeight="1">
      <c r="A18" s="51"/>
      <c r="B18" s="51"/>
      <c r="C18" s="61"/>
      <c r="D18" s="64"/>
      <c r="E18" s="64"/>
      <c r="F18" s="71"/>
      <c r="G18" s="73" t="s">
        <v>45</v>
      </c>
      <c r="H18" s="74"/>
      <c r="I18" s="74"/>
      <c r="J18" s="75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76">
        <f t="shared" si="0"/>
        <v>0</v>
      </c>
      <c r="X18" s="76"/>
      <c r="Y18" s="76"/>
      <c r="Z18" s="76"/>
    </row>
    <row r="19" spans="1:26" ht="18.95" customHeight="1">
      <c r="A19" s="51"/>
      <c r="B19" s="51"/>
      <c r="C19" s="61"/>
      <c r="D19" s="64"/>
      <c r="E19" s="64"/>
      <c r="F19" s="71"/>
      <c r="G19" s="73" t="s">
        <v>49</v>
      </c>
      <c r="H19" s="74"/>
      <c r="I19" s="74"/>
      <c r="J19" s="75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76">
        <f t="shared" si="0"/>
        <v>0</v>
      </c>
      <c r="X19" s="76"/>
      <c r="Y19" s="76"/>
      <c r="Z19" s="76"/>
    </row>
    <row r="20" spans="1:26" ht="18.95" customHeight="1">
      <c r="A20" s="51"/>
      <c r="B20" s="51"/>
      <c r="C20" s="51" t="s">
        <v>51</v>
      </c>
      <c r="D20" s="51"/>
      <c r="E20" s="51"/>
      <c r="F20" s="51"/>
      <c r="G20" s="51"/>
      <c r="H20" s="51"/>
      <c r="I20" s="51"/>
      <c r="J20" s="51"/>
      <c r="K20" s="76">
        <v>20579</v>
      </c>
      <c r="L20" s="76"/>
      <c r="M20" s="76"/>
      <c r="N20" s="76"/>
      <c r="O20" s="76">
        <v>20839</v>
      </c>
      <c r="P20" s="76"/>
      <c r="Q20" s="76"/>
      <c r="R20" s="76"/>
      <c r="S20" s="76">
        <v>21054</v>
      </c>
      <c r="T20" s="76"/>
      <c r="U20" s="76"/>
      <c r="V20" s="76"/>
      <c r="W20" s="76">
        <f t="shared" si="0"/>
        <v>20824</v>
      </c>
      <c r="X20" s="76"/>
      <c r="Y20" s="76"/>
      <c r="Z20" s="76"/>
    </row>
    <row r="21" spans="1:26" ht="18.95" customHeight="1">
      <c r="A21" s="51"/>
      <c r="B21" s="51"/>
      <c r="C21" s="62" t="s">
        <v>68</v>
      </c>
      <c r="D21" s="62"/>
      <c r="E21" s="62"/>
      <c r="F21" s="62"/>
      <c r="G21" s="62"/>
      <c r="H21" s="62"/>
      <c r="I21" s="62"/>
      <c r="J21" s="62"/>
      <c r="K21" s="76">
        <v>0</v>
      </c>
      <c r="L21" s="76"/>
      <c r="M21" s="76"/>
      <c r="N21" s="76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76">
        <f t="shared" si="0"/>
        <v>0</v>
      </c>
      <c r="X21" s="76"/>
      <c r="Y21" s="76"/>
      <c r="Z21" s="76"/>
    </row>
    <row r="22" spans="1:26" ht="18.95" customHeight="1">
      <c r="A22" s="51"/>
      <c r="B22" s="51"/>
      <c r="C22" s="51" t="s">
        <v>56</v>
      </c>
      <c r="D22" s="51"/>
      <c r="E22" s="51"/>
      <c r="F22" s="51"/>
      <c r="G22" s="51"/>
      <c r="H22" s="51"/>
      <c r="I22" s="51"/>
      <c r="J22" s="51"/>
      <c r="K22" s="76">
        <v>1518</v>
      </c>
      <c r="L22" s="76"/>
      <c r="M22" s="76"/>
      <c r="N22" s="76"/>
      <c r="O22" s="76">
        <v>0</v>
      </c>
      <c r="P22" s="76"/>
      <c r="Q22" s="76"/>
      <c r="R22" s="76"/>
      <c r="S22" s="76">
        <v>2089</v>
      </c>
      <c r="T22" s="76"/>
      <c r="U22" s="76"/>
      <c r="V22" s="76"/>
      <c r="W22" s="76">
        <f t="shared" si="0"/>
        <v>1202.3333333333333</v>
      </c>
      <c r="X22" s="76"/>
      <c r="Y22" s="76"/>
      <c r="Z22" s="76"/>
    </row>
    <row r="23" spans="1:26" ht="18.95" customHeight="1">
      <c r="A23" s="51"/>
      <c r="B23" s="51"/>
      <c r="C23" s="51" t="s">
        <v>60</v>
      </c>
      <c r="D23" s="51"/>
      <c r="E23" s="51"/>
      <c r="F23" s="51"/>
      <c r="G23" s="51"/>
      <c r="H23" s="51"/>
      <c r="I23" s="51"/>
      <c r="J23" s="51"/>
      <c r="K23" s="76">
        <v>0</v>
      </c>
      <c r="L23" s="76"/>
      <c r="M23" s="76"/>
      <c r="N23" s="76"/>
      <c r="O23" s="76">
        <v>28974</v>
      </c>
      <c r="P23" s="76"/>
      <c r="Q23" s="76"/>
      <c r="R23" s="76"/>
      <c r="S23" s="76">
        <v>2376</v>
      </c>
      <c r="T23" s="76"/>
      <c r="U23" s="76"/>
      <c r="V23" s="76"/>
      <c r="W23" s="76">
        <f t="shared" si="0"/>
        <v>10450</v>
      </c>
      <c r="X23" s="76"/>
      <c r="Y23" s="76"/>
      <c r="Z23" s="76"/>
    </row>
    <row r="24" spans="1:26" ht="18.95" customHeight="1">
      <c r="A24" s="51"/>
      <c r="B24" s="51"/>
      <c r="C24" s="51" t="s">
        <v>27</v>
      </c>
      <c r="D24" s="51"/>
      <c r="E24" s="51"/>
      <c r="F24" s="51"/>
      <c r="G24" s="51"/>
      <c r="H24" s="51"/>
      <c r="I24" s="51"/>
      <c r="J24" s="51"/>
      <c r="K24" s="76">
        <f>SUM(K16:N23)</f>
        <v>22097</v>
      </c>
      <c r="L24" s="76"/>
      <c r="M24" s="76"/>
      <c r="N24" s="76"/>
      <c r="O24" s="76">
        <f>SUM(O16:R23)</f>
        <v>49813</v>
      </c>
      <c r="P24" s="76"/>
      <c r="Q24" s="76"/>
      <c r="R24" s="76"/>
      <c r="S24" s="76">
        <f>SUM(S16:V23)</f>
        <v>25519</v>
      </c>
      <c r="T24" s="76"/>
      <c r="U24" s="76"/>
      <c r="V24" s="76"/>
      <c r="W24" s="76">
        <f t="shared" si="0"/>
        <v>32476.333333333332</v>
      </c>
      <c r="X24" s="76"/>
      <c r="Y24" s="76"/>
      <c r="Z24" s="76"/>
    </row>
    <row r="25" spans="1:26" ht="18.95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ht="18.95" customHeight="1">
      <c r="A26" s="52" t="s">
        <v>75</v>
      </c>
      <c r="B26" s="46"/>
      <c r="C26" s="46"/>
      <c r="D26" s="65"/>
      <c r="E26" s="65"/>
      <c r="F26" s="65"/>
      <c r="G26" s="6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ht="18.9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235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8942</v>
      </c>
      <c r="L28" s="76"/>
      <c r="M28" s="76"/>
      <c r="N28" s="76"/>
      <c r="O28" s="76">
        <v>9415</v>
      </c>
      <c r="P28" s="76"/>
      <c r="Q28" s="76"/>
      <c r="R28" s="76"/>
      <c r="S28" s="76">
        <v>8225</v>
      </c>
      <c r="T28" s="76"/>
      <c r="U28" s="76"/>
      <c r="V28" s="76"/>
      <c r="W28" s="76">
        <f>(K28+O28+S28)/3</f>
        <v>8860.6666666666661</v>
      </c>
      <c r="X28" s="76"/>
      <c r="Y28" s="76"/>
      <c r="Z28" s="76"/>
    </row>
    <row r="29" spans="1:26" ht="18.95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ht="18.95" customHeight="1">
      <c r="A30" s="9" t="s">
        <v>290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ht="18.95" customHeight="1">
      <c r="A31" s="55" t="s">
        <v>81</v>
      </c>
      <c r="B31" s="58"/>
      <c r="C31" s="58"/>
      <c r="D31" s="66"/>
      <c r="E31" s="55" t="s">
        <v>76</v>
      </c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66"/>
      <c r="W31" s="55" t="s">
        <v>329</v>
      </c>
      <c r="X31" s="58"/>
      <c r="Y31" s="58"/>
      <c r="Z31" s="66"/>
    </row>
    <row r="32" spans="1:26" ht="18.95" customHeight="1">
      <c r="A32" s="56" t="s">
        <v>237</v>
      </c>
      <c r="B32" s="56"/>
      <c r="C32" s="56"/>
      <c r="D32" s="56"/>
      <c r="E32" s="68" t="s">
        <v>311</v>
      </c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7"/>
      <c r="W32" s="76">
        <v>352</v>
      </c>
      <c r="X32" s="76"/>
      <c r="Y32" s="76"/>
      <c r="Z32" s="76"/>
    </row>
    <row r="33" spans="1:26" ht="18.95" customHeight="1">
      <c r="A33" s="56" t="s">
        <v>237</v>
      </c>
      <c r="B33" s="56"/>
      <c r="C33" s="56"/>
      <c r="D33" s="56"/>
      <c r="E33" s="68" t="s">
        <v>313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7"/>
      <c r="W33" s="76">
        <v>704</v>
      </c>
      <c r="X33" s="76"/>
      <c r="Y33" s="76"/>
      <c r="Z33" s="76"/>
    </row>
    <row r="34" spans="1:26" ht="18.95" customHeight="1">
      <c r="A34" s="56" t="s">
        <v>237</v>
      </c>
      <c r="B34" s="56"/>
      <c r="C34" s="56"/>
      <c r="D34" s="56"/>
      <c r="E34" s="68" t="s">
        <v>315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7"/>
      <c r="W34" s="76">
        <v>462</v>
      </c>
      <c r="X34" s="76"/>
      <c r="Y34" s="76"/>
      <c r="Z34" s="76"/>
    </row>
    <row r="35" spans="1:26" ht="18.95" customHeight="1">
      <c r="A35" s="56" t="s">
        <v>239</v>
      </c>
      <c r="B35" s="56"/>
      <c r="C35" s="56"/>
      <c r="D35" s="56"/>
      <c r="E35" s="68" t="s">
        <v>192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7"/>
      <c r="W35" s="76">
        <v>2574</v>
      </c>
      <c r="X35" s="76"/>
      <c r="Y35" s="76"/>
      <c r="Z35" s="76"/>
    </row>
    <row r="36" spans="1:26" ht="18.95" customHeight="1">
      <c r="A36" s="56" t="s">
        <v>239</v>
      </c>
      <c r="B36" s="56"/>
      <c r="C36" s="56"/>
      <c r="D36" s="56"/>
      <c r="E36" s="68" t="s">
        <v>317</v>
      </c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7"/>
      <c r="W36" s="76">
        <v>26400</v>
      </c>
      <c r="X36" s="76"/>
      <c r="Y36" s="76"/>
      <c r="Z36" s="76"/>
    </row>
    <row r="37" spans="1:26" ht="18.95" customHeight="1">
      <c r="A37" s="56" t="s">
        <v>230</v>
      </c>
      <c r="B37" s="56"/>
      <c r="C37" s="56"/>
      <c r="D37" s="56"/>
      <c r="E37" s="68" t="s">
        <v>319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7"/>
      <c r="W37" s="76">
        <v>2376</v>
      </c>
      <c r="X37" s="76"/>
      <c r="Y37" s="76"/>
      <c r="Z37" s="76"/>
    </row>
    <row r="38" spans="1:26" ht="18.95" customHeight="1">
      <c r="A38" s="56" t="s">
        <v>230</v>
      </c>
      <c r="B38" s="56"/>
      <c r="C38" s="56"/>
      <c r="D38" s="56"/>
      <c r="E38" s="68" t="s">
        <v>321</v>
      </c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7"/>
      <c r="W38" s="76">
        <v>1320</v>
      </c>
      <c r="X38" s="76"/>
      <c r="Y38" s="76"/>
      <c r="Z38" s="76"/>
    </row>
    <row r="39" spans="1:26" ht="18.95" customHeight="1">
      <c r="A39" s="56" t="s">
        <v>230</v>
      </c>
      <c r="B39" s="56"/>
      <c r="C39" s="56"/>
      <c r="D39" s="56"/>
      <c r="E39" s="68" t="s">
        <v>322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7"/>
      <c r="W39" s="76">
        <v>434</v>
      </c>
      <c r="X39" s="76"/>
      <c r="Y39" s="76"/>
      <c r="Z39" s="76"/>
    </row>
    <row r="40" spans="1:26" ht="18.95" customHeight="1">
      <c r="A40" s="56" t="s">
        <v>230</v>
      </c>
      <c r="B40" s="56"/>
      <c r="C40" s="56"/>
      <c r="D40" s="56"/>
      <c r="E40" s="68" t="s">
        <v>323</v>
      </c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7"/>
      <c r="W40" s="76">
        <v>335</v>
      </c>
      <c r="X40" s="76"/>
      <c r="Y40" s="76"/>
      <c r="Z40" s="76"/>
    </row>
    <row r="41" spans="1:26" ht="18.95" customHeight="1"/>
    <row r="42" spans="1:26" ht="18.95" customHeight="1">
      <c r="A42" s="9" t="s">
        <v>178</v>
      </c>
    </row>
    <row r="43" spans="1:26" ht="18.95" customHeight="1">
      <c r="A43" s="10" t="s">
        <v>81</v>
      </c>
      <c r="B43" s="18"/>
      <c r="C43" s="18"/>
      <c r="D43" s="23"/>
      <c r="E43" s="10" t="s">
        <v>76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23"/>
    </row>
    <row r="44" spans="1:26" ht="18.95" customHeight="1">
      <c r="A44" s="56" t="s">
        <v>306</v>
      </c>
      <c r="B44" s="56"/>
      <c r="C44" s="56"/>
      <c r="D44" s="56"/>
      <c r="E44" s="68" t="s">
        <v>324</v>
      </c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7"/>
    </row>
    <row r="45" spans="1:26" ht="18.95" customHeight="1">
      <c r="A45" s="57" t="s">
        <v>306</v>
      </c>
      <c r="B45" s="59"/>
      <c r="C45" s="59"/>
      <c r="D45" s="67"/>
      <c r="E45" s="69" t="s">
        <v>326</v>
      </c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7"/>
    </row>
    <row r="46" spans="1:26" ht="18.95" customHeight="1">
      <c r="A46" s="56" t="s">
        <v>308</v>
      </c>
      <c r="B46" s="56"/>
      <c r="C46" s="56"/>
      <c r="D46" s="56"/>
      <c r="E46" s="68" t="s">
        <v>327</v>
      </c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7"/>
    </row>
    <row r="47" spans="1:26" ht="18.95" customHeight="1">
      <c r="A47" s="56"/>
      <c r="B47" s="56"/>
      <c r="C47" s="56"/>
      <c r="D47" s="56"/>
      <c r="E47" s="68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7"/>
    </row>
    <row r="48" spans="1:26" ht="18.95" customHeight="1">
      <c r="A48" s="56"/>
      <c r="B48" s="56"/>
      <c r="C48" s="56"/>
      <c r="D48" s="56"/>
      <c r="E48" s="68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7"/>
    </row>
  </sheetData>
  <mergeCells count="140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38:D38"/>
    <mergeCell ref="E38:V38"/>
    <mergeCell ref="W38:Z38"/>
    <mergeCell ref="A39:D39"/>
    <mergeCell ref="E39:V39"/>
    <mergeCell ref="W39:Z39"/>
    <mergeCell ref="A40:D40"/>
    <mergeCell ref="E40:V40"/>
    <mergeCell ref="W40:Z40"/>
    <mergeCell ref="A43:D43"/>
    <mergeCell ref="E43:Z43"/>
    <mergeCell ref="A44:D44"/>
    <mergeCell ref="E44:Z44"/>
    <mergeCell ref="A45:D45"/>
    <mergeCell ref="E45:Z45"/>
    <mergeCell ref="A46:D46"/>
    <mergeCell ref="E46:Z46"/>
    <mergeCell ref="A47:D47"/>
    <mergeCell ref="E47:Z47"/>
    <mergeCell ref="A48:D48"/>
    <mergeCell ref="E48:Z48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scale="90" fitToWidth="1" fitToHeight="1" orientation="portrait" usePrinterDefaults="1" r:id="rId1"/>
  <headerFooter>
    <oddHeader>&amp;C&amp;"ＭＳ ゴシック,太字"&amp;14由仁町公共施設カルテ</oddHeader>
  </headerFooter>
  <rowBreaks count="1" manualBreakCount="1">
    <brk id="3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39"/>
  <sheetViews>
    <sheetView view="pageBreakPreview" zoomScaleSheetLayoutView="100"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184</v>
      </c>
      <c r="F2" s="32" t="s">
        <v>43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332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333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622.24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32181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284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71</v>
      </c>
      <c r="L12" s="76"/>
      <c r="M12" s="76"/>
      <c r="N12" s="76"/>
      <c r="O12" s="76">
        <v>63</v>
      </c>
      <c r="P12" s="76"/>
      <c r="Q12" s="76"/>
      <c r="R12" s="76"/>
      <c r="S12" s="76">
        <v>62</v>
      </c>
      <c r="T12" s="76"/>
      <c r="U12" s="76"/>
      <c r="V12" s="76"/>
      <c r="W12" s="76">
        <f t="shared" ref="W12:W24" si="0">(K12+O12+S12)/3</f>
        <v>65.333333333333329</v>
      </c>
      <c r="X12" s="76"/>
      <c r="Y12" s="76"/>
      <c r="Z12" s="76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76">
        <f t="shared" si="0"/>
        <v>0</v>
      </c>
      <c r="X13" s="76"/>
      <c r="Y13" s="76"/>
      <c r="Z13" s="76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76">
        <f t="shared" si="0"/>
        <v>0</v>
      </c>
      <c r="X14" s="76"/>
      <c r="Y14" s="76"/>
      <c r="Z14" s="76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71</v>
      </c>
      <c r="L15" s="76"/>
      <c r="M15" s="76"/>
      <c r="N15" s="76"/>
      <c r="O15" s="76">
        <f>SUM(O12:R14)</f>
        <v>63</v>
      </c>
      <c r="P15" s="76"/>
      <c r="Q15" s="76"/>
      <c r="R15" s="76"/>
      <c r="S15" s="76">
        <f>SUM(S12:V14)</f>
        <v>62</v>
      </c>
      <c r="T15" s="76"/>
      <c r="U15" s="76"/>
      <c r="V15" s="76"/>
      <c r="W15" s="76">
        <f t="shared" si="0"/>
        <v>65.333333333333329</v>
      </c>
      <c r="X15" s="76"/>
      <c r="Y15" s="76"/>
      <c r="Z15" s="76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493</v>
      </c>
      <c r="L16" s="76"/>
      <c r="M16" s="76"/>
      <c r="N16" s="76"/>
      <c r="O16" s="76">
        <v>486</v>
      </c>
      <c r="P16" s="76"/>
      <c r="Q16" s="76"/>
      <c r="R16" s="76"/>
      <c r="S16" s="76">
        <v>422</v>
      </c>
      <c r="T16" s="76"/>
      <c r="U16" s="76"/>
      <c r="V16" s="76"/>
      <c r="W16" s="76">
        <f t="shared" si="0"/>
        <v>467</v>
      </c>
      <c r="X16" s="76"/>
      <c r="Y16" s="76"/>
      <c r="Z16" s="76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76">
        <f t="shared" si="0"/>
        <v>0</v>
      </c>
      <c r="X17" s="76"/>
      <c r="Y17" s="76"/>
      <c r="Z17" s="76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151</v>
      </c>
      <c r="L18" s="76"/>
      <c r="M18" s="76"/>
      <c r="N18" s="76"/>
      <c r="O18" s="76">
        <v>151</v>
      </c>
      <c r="P18" s="76"/>
      <c r="Q18" s="76"/>
      <c r="R18" s="76"/>
      <c r="S18" s="76">
        <v>149</v>
      </c>
      <c r="T18" s="76"/>
      <c r="U18" s="76"/>
      <c r="V18" s="76"/>
      <c r="W18" s="76">
        <f t="shared" si="0"/>
        <v>150.33333333333334</v>
      </c>
      <c r="X18" s="76"/>
      <c r="Y18" s="76"/>
      <c r="Z18" s="76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270</v>
      </c>
      <c r="L19" s="76"/>
      <c r="M19" s="76"/>
      <c r="N19" s="76"/>
      <c r="O19" s="76">
        <v>265</v>
      </c>
      <c r="P19" s="76"/>
      <c r="Q19" s="76"/>
      <c r="R19" s="76"/>
      <c r="S19" s="76">
        <v>258</v>
      </c>
      <c r="T19" s="76"/>
      <c r="U19" s="76"/>
      <c r="V19" s="76"/>
      <c r="W19" s="76">
        <f t="shared" si="0"/>
        <v>264.33333333333331</v>
      </c>
      <c r="X19" s="76"/>
      <c r="Y19" s="76"/>
      <c r="Z19" s="76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215</v>
      </c>
      <c r="L20" s="76"/>
      <c r="M20" s="76"/>
      <c r="N20" s="76"/>
      <c r="O20" s="76">
        <v>270</v>
      </c>
      <c r="P20" s="76"/>
      <c r="Q20" s="76"/>
      <c r="R20" s="76"/>
      <c r="S20" s="76">
        <v>258</v>
      </c>
      <c r="T20" s="76"/>
      <c r="U20" s="76"/>
      <c r="V20" s="76"/>
      <c r="W20" s="76">
        <f t="shared" si="0"/>
        <v>247.66666666666666</v>
      </c>
      <c r="X20" s="76"/>
      <c r="Y20" s="76"/>
      <c r="Z20" s="76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0</v>
      </c>
      <c r="L21" s="76"/>
      <c r="M21" s="76"/>
      <c r="N21" s="76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76">
        <f t="shared" si="0"/>
        <v>0</v>
      </c>
      <c r="X21" s="76"/>
      <c r="Y21" s="76"/>
      <c r="Z21" s="76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27</v>
      </c>
      <c r="L22" s="76"/>
      <c r="M22" s="76"/>
      <c r="N22" s="76"/>
      <c r="O22" s="76">
        <v>0</v>
      </c>
      <c r="P22" s="76"/>
      <c r="Q22" s="76"/>
      <c r="R22" s="76"/>
      <c r="S22" s="76">
        <v>42</v>
      </c>
      <c r="T22" s="76"/>
      <c r="U22" s="76"/>
      <c r="V22" s="76"/>
      <c r="W22" s="76">
        <f t="shared" si="0"/>
        <v>23</v>
      </c>
      <c r="X22" s="76"/>
      <c r="Y22" s="76"/>
      <c r="Z22" s="76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11</v>
      </c>
      <c r="L23" s="76"/>
      <c r="M23" s="76"/>
      <c r="N23" s="76"/>
      <c r="O23" s="76">
        <v>4424</v>
      </c>
      <c r="P23" s="76"/>
      <c r="Q23" s="76"/>
      <c r="R23" s="76"/>
      <c r="S23" s="76">
        <v>17</v>
      </c>
      <c r="T23" s="76"/>
      <c r="U23" s="76"/>
      <c r="V23" s="76"/>
      <c r="W23" s="76">
        <f t="shared" si="0"/>
        <v>1484</v>
      </c>
      <c r="X23" s="76"/>
      <c r="Y23" s="76"/>
      <c r="Z23" s="76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1167</v>
      </c>
      <c r="L24" s="76"/>
      <c r="M24" s="76"/>
      <c r="N24" s="76"/>
      <c r="O24" s="76">
        <f>SUM(O16:R23)</f>
        <v>5596</v>
      </c>
      <c r="P24" s="76"/>
      <c r="Q24" s="76"/>
      <c r="R24" s="76"/>
      <c r="S24" s="76">
        <f>SUM(S16:V23)</f>
        <v>1146</v>
      </c>
      <c r="T24" s="76"/>
      <c r="U24" s="76"/>
      <c r="V24" s="76"/>
      <c r="W24" s="76">
        <f t="shared" si="0"/>
        <v>2636.3333333333335</v>
      </c>
      <c r="X24" s="76"/>
      <c r="Y24" s="76"/>
      <c r="Z24" s="76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235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3650</v>
      </c>
      <c r="L28" s="76"/>
      <c r="M28" s="76"/>
      <c r="N28" s="76"/>
      <c r="O28" s="76">
        <v>3345</v>
      </c>
      <c r="P28" s="76"/>
      <c r="Q28" s="76"/>
      <c r="R28" s="76"/>
      <c r="S28" s="76">
        <v>3251</v>
      </c>
      <c r="T28" s="76"/>
      <c r="U28" s="76"/>
      <c r="V28" s="76"/>
      <c r="W28" s="76">
        <f>(K28+O28+S28)/3</f>
        <v>3415.3333333333335</v>
      </c>
      <c r="X28" s="76"/>
      <c r="Y28" s="76"/>
      <c r="Z28" s="76"/>
    </row>
    <row r="29" spans="1:26" ht="18.95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ht="18.95" customHeight="1">
      <c r="A30" s="9" t="s">
        <v>290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ht="18.95" customHeight="1">
      <c r="A31" s="55" t="s">
        <v>81</v>
      </c>
      <c r="B31" s="58"/>
      <c r="C31" s="58"/>
      <c r="D31" s="66"/>
      <c r="E31" s="55" t="s">
        <v>76</v>
      </c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66"/>
      <c r="W31" s="55" t="s">
        <v>329</v>
      </c>
      <c r="X31" s="58"/>
      <c r="Y31" s="58"/>
      <c r="Z31" s="66"/>
    </row>
    <row r="32" spans="1:26" ht="18.95" customHeight="1">
      <c r="A32" s="56" t="s">
        <v>237</v>
      </c>
      <c r="B32" s="56"/>
      <c r="C32" s="56"/>
      <c r="D32" s="56"/>
      <c r="E32" s="68" t="s">
        <v>336</v>
      </c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7"/>
      <c r="W32" s="76">
        <v>13</v>
      </c>
      <c r="X32" s="76"/>
      <c r="Y32" s="76"/>
      <c r="Z32" s="76"/>
    </row>
    <row r="33" spans="1:26" ht="18.95" customHeight="1">
      <c r="A33" s="56" t="s">
        <v>239</v>
      </c>
      <c r="B33" s="56"/>
      <c r="C33" s="56"/>
      <c r="D33" s="56"/>
      <c r="E33" s="68" t="s">
        <v>316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7"/>
      <c r="W33" s="76">
        <v>4400</v>
      </c>
      <c r="X33" s="76"/>
      <c r="Y33" s="76"/>
      <c r="Z33" s="76"/>
    </row>
    <row r="34" spans="1:26" ht="18.95" customHeight="1">
      <c r="A34" s="56" t="s">
        <v>230</v>
      </c>
      <c r="B34" s="56"/>
      <c r="C34" s="56"/>
      <c r="D34" s="56"/>
      <c r="E34" s="68" t="s">
        <v>340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7"/>
      <c r="W34" s="76">
        <v>5</v>
      </c>
      <c r="X34" s="76"/>
      <c r="Y34" s="76"/>
      <c r="Z34" s="76"/>
    </row>
    <row r="35" spans="1:26" ht="18.95" customHeight="1">
      <c r="A35" s="56" t="s">
        <v>230</v>
      </c>
      <c r="B35" s="56"/>
      <c r="C35" s="56"/>
      <c r="D35" s="56"/>
      <c r="E35" s="68" t="s">
        <v>342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7"/>
      <c r="W35" s="76">
        <v>37</v>
      </c>
      <c r="X35" s="76"/>
      <c r="Y35" s="76"/>
      <c r="Z35" s="76"/>
    </row>
    <row r="36" spans="1:26" ht="18.9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spans="1:26" ht="18.95" customHeight="1">
      <c r="A37" s="52" t="s">
        <v>178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 spans="1:26" ht="18.95" customHeight="1">
      <c r="A38" s="55" t="s">
        <v>81</v>
      </c>
      <c r="B38" s="58"/>
      <c r="C38" s="58"/>
      <c r="D38" s="66"/>
      <c r="E38" s="55" t="s">
        <v>76</v>
      </c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66"/>
    </row>
    <row r="39" spans="1:26" ht="18.95" customHeight="1">
      <c r="A39" s="56" t="s">
        <v>330</v>
      </c>
      <c r="B39" s="56"/>
      <c r="C39" s="56"/>
      <c r="D39" s="56"/>
      <c r="E39" s="68" t="s">
        <v>344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7"/>
    </row>
  </sheetData>
  <mergeCells count="117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3"/>
  <sheetViews>
    <sheetView workbookViewId="0">
      <selection activeCell="K11" sqref="K11:N11"/>
    </sheetView>
  </sheetViews>
  <sheetFormatPr defaultRowHeight="14.25"/>
  <cols>
    <col min="1" max="26" width="3.125" style="8" customWidth="1"/>
    <col min="27" max="16384" width="9" style="79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187</v>
      </c>
      <c r="F2" s="32" t="s">
        <v>144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421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1329.13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27253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118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253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42">
        <v>0</v>
      </c>
      <c r="T16" s="42"/>
      <c r="U16" s="42"/>
      <c r="V16" s="42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42">
        <v>0</v>
      </c>
      <c r="T18" s="42"/>
      <c r="U18" s="42"/>
      <c r="V18" s="42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7474</v>
      </c>
      <c r="L20" s="42"/>
      <c r="M20" s="42"/>
      <c r="N20" s="42"/>
      <c r="O20" s="42">
        <v>6785</v>
      </c>
      <c r="P20" s="42"/>
      <c r="Q20" s="42"/>
      <c r="R20" s="42"/>
      <c r="S20" s="42">
        <v>6992</v>
      </c>
      <c r="T20" s="42"/>
      <c r="U20" s="42"/>
      <c r="V20" s="42"/>
      <c r="W20" s="42">
        <f t="shared" si="0"/>
        <v>7083.666666666667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614</v>
      </c>
      <c r="L22" s="42"/>
      <c r="M22" s="42"/>
      <c r="N22" s="42"/>
      <c r="O22" s="42">
        <v>262</v>
      </c>
      <c r="P22" s="42"/>
      <c r="Q22" s="42"/>
      <c r="R22" s="42"/>
      <c r="S22" s="42">
        <v>0</v>
      </c>
      <c r="T22" s="42"/>
      <c r="U22" s="42"/>
      <c r="V22" s="42"/>
      <c r="W22" s="42">
        <f t="shared" si="0"/>
        <v>292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1056</v>
      </c>
      <c r="L23" s="42"/>
      <c r="M23" s="42"/>
      <c r="N23" s="42"/>
      <c r="O23" s="42">
        <v>4499</v>
      </c>
      <c r="P23" s="42"/>
      <c r="Q23" s="42"/>
      <c r="R23" s="42"/>
      <c r="S23" s="42">
        <v>528</v>
      </c>
      <c r="T23" s="42"/>
      <c r="U23" s="42"/>
      <c r="V23" s="42"/>
      <c r="W23" s="42">
        <f t="shared" si="0"/>
        <v>2027.6666666666667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9144</v>
      </c>
      <c r="L24" s="42"/>
      <c r="M24" s="42"/>
      <c r="N24" s="42"/>
      <c r="O24" s="42">
        <f>SUM(O16:R23)</f>
        <v>11546</v>
      </c>
      <c r="P24" s="42"/>
      <c r="Q24" s="42"/>
      <c r="R24" s="42"/>
      <c r="S24" s="42">
        <f>SUM(S16:V23)</f>
        <v>7520</v>
      </c>
      <c r="T24" s="42"/>
      <c r="U24" s="42"/>
      <c r="V24" s="42"/>
      <c r="W24" s="42">
        <f t="shared" si="0"/>
        <v>9403.3333333333339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420</v>
      </c>
      <c r="B28" s="54"/>
      <c r="C28" s="54"/>
      <c r="D28" s="54"/>
      <c r="E28" s="54"/>
      <c r="F28" s="54"/>
      <c r="G28" s="54"/>
      <c r="H28" s="54"/>
      <c r="I28" s="54"/>
      <c r="J28" s="54"/>
      <c r="K28" s="42">
        <v>498</v>
      </c>
      <c r="L28" s="42"/>
      <c r="M28" s="42"/>
      <c r="N28" s="42"/>
      <c r="O28" s="42">
        <v>551</v>
      </c>
      <c r="P28" s="42"/>
      <c r="Q28" s="42"/>
      <c r="R28" s="42"/>
      <c r="S28" s="42">
        <v>535</v>
      </c>
      <c r="T28" s="42"/>
      <c r="U28" s="42"/>
      <c r="V28" s="42"/>
      <c r="W28" s="42">
        <f>(K28+O28+S28)/3</f>
        <v>528</v>
      </c>
      <c r="X28" s="42"/>
      <c r="Y28" s="42"/>
      <c r="Z28" s="42"/>
    </row>
    <row r="29" spans="1:26" ht="18.95" customHeight="1">
      <c r="A29" s="54" t="s">
        <v>111</v>
      </c>
      <c r="B29" s="54"/>
      <c r="C29" s="54"/>
      <c r="D29" s="54"/>
      <c r="E29" s="54"/>
      <c r="F29" s="54"/>
      <c r="G29" s="54"/>
      <c r="H29" s="54"/>
      <c r="I29" s="54"/>
      <c r="J29" s="54"/>
      <c r="K29" s="42">
        <v>5563</v>
      </c>
      <c r="L29" s="42"/>
      <c r="M29" s="42"/>
      <c r="N29" s="42"/>
      <c r="O29" s="42">
        <v>7147</v>
      </c>
      <c r="P29" s="42"/>
      <c r="Q29" s="42"/>
      <c r="R29" s="42"/>
      <c r="S29" s="42">
        <v>6326</v>
      </c>
      <c r="T29" s="42"/>
      <c r="U29" s="42"/>
      <c r="V29" s="42"/>
      <c r="W29" s="42">
        <f>(K29+O29+S29)/3</f>
        <v>6345.333333333333</v>
      </c>
      <c r="X29" s="42"/>
      <c r="Y29" s="42"/>
      <c r="Z29" s="42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 t="s">
        <v>237</v>
      </c>
      <c r="B33" s="16"/>
      <c r="C33" s="16"/>
      <c r="D33" s="16"/>
      <c r="E33" s="31" t="s">
        <v>382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>
        <v>242</v>
      </c>
      <c r="X33" s="42"/>
      <c r="Y33" s="42"/>
      <c r="Z33" s="42"/>
    </row>
    <row r="34" spans="1:26" ht="18.95" customHeight="1">
      <c r="A34" s="16" t="s">
        <v>237</v>
      </c>
      <c r="B34" s="16"/>
      <c r="C34" s="16"/>
      <c r="D34" s="16"/>
      <c r="E34" s="31" t="s">
        <v>423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>
        <v>1056</v>
      </c>
      <c r="X34" s="42"/>
      <c r="Y34" s="42"/>
      <c r="Z34" s="42"/>
    </row>
    <row r="35" spans="1:26" ht="18.95" customHeight="1">
      <c r="A35" s="16" t="s">
        <v>237</v>
      </c>
      <c r="B35" s="16"/>
      <c r="C35" s="16"/>
      <c r="D35" s="16"/>
      <c r="E35" s="31" t="s">
        <v>346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42">
        <v>372</v>
      </c>
      <c r="X35" s="42"/>
      <c r="Y35" s="42"/>
      <c r="Z35" s="42"/>
    </row>
    <row r="36" spans="1:26" ht="18.95" customHeight="1">
      <c r="A36" s="16" t="s">
        <v>239</v>
      </c>
      <c r="B36" s="16"/>
      <c r="C36" s="16"/>
      <c r="D36" s="16"/>
      <c r="E36" s="31" t="s">
        <v>278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48"/>
      <c r="W36" s="42">
        <v>264</v>
      </c>
      <c r="X36" s="42"/>
      <c r="Y36" s="42"/>
      <c r="Z36" s="42"/>
    </row>
    <row r="37" spans="1:26" ht="18.95" customHeight="1">
      <c r="A37" s="16" t="s">
        <v>239</v>
      </c>
      <c r="B37" s="16"/>
      <c r="C37" s="16"/>
      <c r="D37" s="16"/>
      <c r="E37" s="31" t="s">
        <v>341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48"/>
      <c r="W37" s="42">
        <v>4235</v>
      </c>
      <c r="X37" s="42"/>
      <c r="Y37" s="42"/>
      <c r="Z37" s="42"/>
    </row>
    <row r="38" spans="1:26" ht="18.95" customHeight="1">
      <c r="A38" s="16" t="s">
        <v>239</v>
      </c>
      <c r="B38" s="16"/>
      <c r="C38" s="16"/>
      <c r="D38" s="16"/>
      <c r="E38" s="31" t="s">
        <v>212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48"/>
      <c r="W38" s="42">
        <v>262</v>
      </c>
      <c r="X38" s="42"/>
      <c r="Y38" s="42"/>
      <c r="Z38" s="42"/>
    </row>
    <row r="39" spans="1:26" ht="18.95" customHeight="1">
      <c r="A39" s="16" t="s">
        <v>230</v>
      </c>
      <c r="B39" s="16"/>
      <c r="C39" s="16"/>
      <c r="D39" s="16"/>
      <c r="E39" s="31" t="s">
        <v>425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48"/>
      <c r="W39" s="42">
        <v>528</v>
      </c>
      <c r="X39" s="42"/>
      <c r="Y39" s="42"/>
      <c r="Z39" s="42"/>
    </row>
    <row r="40" spans="1:26" ht="18.95" customHeight="1"/>
    <row r="41" spans="1:26" ht="18.95" customHeight="1">
      <c r="A41" s="9" t="s">
        <v>178</v>
      </c>
    </row>
    <row r="42" spans="1:26" ht="18.95" customHeight="1">
      <c r="A42" s="10" t="s">
        <v>81</v>
      </c>
      <c r="B42" s="18"/>
      <c r="C42" s="18"/>
      <c r="D42" s="23"/>
      <c r="E42" s="10" t="s">
        <v>76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23"/>
    </row>
    <row r="43" spans="1:26" ht="18.95" customHeight="1">
      <c r="A43" s="16"/>
      <c r="B43" s="16"/>
      <c r="C43" s="16"/>
      <c r="D43" s="16"/>
      <c r="E43" s="31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48"/>
    </row>
  </sheetData>
  <mergeCells count="131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38:D38"/>
    <mergeCell ref="E38:V38"/>
    <mergeCell ref="W38:Z38"/>
    <mergeCell ref="A39:D39"/>
    <mergeCell ref="E39:V39"/>
    <mergeCell ref="W39:Z39"/>
    <mergeCell ref="A42:D42"/>
    <mergeCell ref="E42:Z42"/>
    <mergeCell ref="A43:D43"/>
    <mergeCell ref="E43:Z43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1"/>
  <sheetViews>
    <sheetView workbookViewId="0">
      <selection activeCell="K11" sqref="K11:N11"/>
    </sheetView>
  </sheetViews>
  <sheetFormatPr defaultRowHeight="14.25"/>
  <cols>
    <col min="1" max="26" width="3.125" style="8" customWidth="1"/>
    <col min="27" max="16384" width="9" style="79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41</v>
      </c>
      <c r="F2" s="32" t="s">
        <v>143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427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633.48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28761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118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253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42">
        <v>0</v>
      </c>
      <c r="T16" s="42"/>
      <c r="U16" s="42"/>
      <c r="V16" s="42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42">
        <v>0</v>
      </c>
      <c r="T18" s="42"/>
      <c r="U18" s="42"/>
      <c r="V18" s="42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4774</v>
      </c>
      <c r="L20" s="42"/>
      <c r="M20" s="42"/>
      <c r="N20" s="42"/>
      <c r="O20" s="42">
        <v>5052</v>
      </c>
      <c r="P20" s="42"/>
      <c r="Q20" s="42"/>
      <c r="R20" s="42"/>
      <c r="S20" s="42">
        <v>5379</v>
      </c>
      <c r="T20" s="42"/>
      <c r="U20" s="42"/>
      <c r="V20" s="42"/>
      <c r="W20" s="42">
        <f t="shared" si="0"/>
        <v>5068.333333333333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44</v>
      </c>
      <c r="L22" s="42"/>
      <c r="M22" s="42"/>
      <c r="N22" s="42"/>
      <c r="O22" s="42">
        <v>495</v>
      </c>
      <c r="P22" s="42"/>
      <c r="Q22" s="42"/>
      <c r="R22" s="42"/>
      <c r="S22" s="42">
        <v>730</v>
      </c>
      <c r="T22" s="42"/>
      <c r="U22" s="42"/>
      <c r="V22" s="42"/>
      <c r="W22" s="42">
        <f t="shared" si="0"/>
        <v>423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0</v>
      </c>
      <c r="L23" s="42"/>
      <c r="M23" s="42"/>
      <c r="N23" s="42"/>
      <c r="O23" s="42">
        <v>0</v>
      </c>
      <c r="P23" s="42"/>
      <c r="Q23" s="42"/>
      <c r="R23" s="42"/>
      <c r="S23" s="42">
        <v>0</v>
      </c>
      <c r="T23" s="42"/>
      <c r="U23" s="42"/>
      <c r="V23" s="42"/>
      <c r="W23" s="42">
        <f t="shared" si="0"/>
        <v>0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4818</v>
      </c>
      <c r="L24" s="42"/>
      <c r="M24" s="42"/>
      <c r="N24" s="42"/>
      <c r="O24" s="42">
        <f>SUM(O16:R23)</f>
        <v>5547</v>
      </c>
      <c r="P24" s="42"/>
      <c r="Q24" s="42"/>
      <c r="R24" s="42"/>
      <c r="S24" s="42">
        <f>SUM(S16:V23)</f>
        <v>6109</v>
      </c>
      <c r="T24" s="42"/>
      <c r="U24" s="42"/>
      <c r="V24" s="42"/>
      <c r="W24" s="42">
        <f t="shared" si="0"/>
        <v>5491.333333333333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420</v>
      </c>
      <c r="B28" s="54"/>
      <c r="C28" s="54"/>
      <c r="D28" s="54"/>
      <c r="E28" s="54"/>
      <c r="F28" s="54"/>
      <c r="G28" s="54"/>
      <c r="H28" s="54"/>
      <c r="I28" s="54"/>
      <c r="J28" s="54"/>
      <c r="K28" s="42">
        <v>319</v>
      </c>
      <c r="L28" s="42"/>
      <c r="M28" s="42"/>
      <c r="N28" s="42"/>
      <c r="O28" s="42">
        <v>290</v>
      </c>
      <c r="P28" s="42"/>
      <c r="Q28" s="42"/>
      <c r="R28" s="42"/>
      <c r="S28" s="42">
        <v>312</v>
      </c>
      <c r="T28" s="42"/>
      <c r="U28" s="42"/>
      <c r="V28" s="42"/>
      <c r="W28" s="42">
        <f>(K28+O28+S28)/3</f>
        <v>307</v>
      </c>
      <c r="X28" s="42"/>
      <c r="Y28" s="42"/>
      <c r="Z28" s="42"/>
    </row>
    <row r="29" spans="1:26" ht="18.95" customHeight="1">
      <c r="A29" s="54" t="s">
        <v>111</v>
      </c>
      <c r="B29" s="54"/>
      <c r="C29" s="54"/>
      <c r="D29" s="54"/>
      <c r="E29" s="54"/>
      <c r="F29" s="54"/>
      <c r="G29" s="54"/>
      <c r="H29" s="54"/>
      <c r="I29" s="54"/>
      <c r="J29" s="54"/>
      <c r="K29" s="42">
        <v>4151</v>
      </c>
      <c r="L29" s="42"/>
      <c r="M29" s="42"/>
      <c r="N29" s="42"/>
      <c r="O29" s="42">
        <v>3268</v>
      </c>
      <c r="P29" s="42"/>
      <c r="Q29" s="42"/>
      <c r="R29" s="42"/>
      <c r="S29" s="42">
        <v>2681</v>
      </c>
      <c r="T29" s="42"/>
      <c r="U29" s="42"/>
      <c r="V29" s="42"/>
      <c r="W29" s="42">
        <f>(K29+O29+S29)/3</f>
        <v>3366.6666666666665</v>
      </c>
      <c r="X29" s="42"/>
      <c r="Y29" s="42"/>
      <c r="Z29" s="42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 t="s">
        <v>239</v>
      </c>
      <c r="B33" s="16"/>
      <c r="C33" s="16"/>
      <c r="D33" s="16"/>
      <c r="E33" s="31" t="s">
        <v>429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>
        <v>495</v>
      </c>
      <c r="X33" s="42"/>
      <c r="Y33" s="42"/>
      <c r="Z33" s="42"/>
    </row>
    <row r="34" spans="1:26" ht="18.95" customHeight="1">
      <c r="A34" s="16" t="s">
        <v>230</v>
      </c>
      <c r="B34" s="16"/>
      <c r="C34" s="16"/>
      <c r="D34" s="16"/>
      <c r="E34" s="31" t="s">
        <v>430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>
        <v>311</v>
      </c>
      <c r="X34" s="42"/>
      <c r="Y34" s="42"/>
      <c r="Z34" s="42"/>
    </row>
    <row r="35" spans="1:26" ht="18.95" customHeight="1">
      <c r="A35" s="16" t="s">
        <v>230</v>
      </c>
      <c r="B35" s="16"/>
      <c r="C35" s="16"/>
      <c r="D35" s="16"/>
      <c r="E35" s="31" t="s">
        <v>431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42">
        <v>419</v>
      </c>
      <c r="X35" s="42"/>
      <c r="Y35" s="42"/>
      <c r="Z35" s="42"/>
    </row>
    <row r="36" spans="1:26" ht="18.95" customHeight="1"/>
    <row r="37" spans="1:26" ht="18.95" customHeight="1">
      <c r="A37" s="9" t="s">
        <v>178</v>
      </c>
    </row>
    <row r="38" spans="1:26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26" ht="18.95" customHeight="1">
      <c r="A39" s="16" t="s">
        <v>306</v>
      </c>
      <c r="B39" s="16"/>
      <c r="C39" s="16"/>
      <c r="D39" s="16"/>
      <c r="E39" s="31" t="s">
        <v>432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8"/>
    </row>
    <row r="40" spans="1:26" ht="18.95" customHeight="1">
      <c r="A40" s="16"/>
      <c r="B40" s="16"/>
      <c r="C40" s="16"/>
      <c r="D40" s="16"/>
      <c r="E40" s="31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48"/>
    </row>
    <row r="41" spans="1:26" ht="18.95" customHeight="1">
      <c r="A41" s="15"/>
      <c r="B41" s="19"/>
      <c r="C41" s="19"/>
      <c r="D41" s="26"/>
      <c r="E41" s="15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6"/>
    </row>
  </sheetData>
  <mergeCells count="123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0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29</v>
      </c>
      <c r="F2" s="32" t="s">
        <v>142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241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283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215.88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28397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175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160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42">
        <v>0</v>
      </c>
      <c r="T16" s="42"/>
      <c r="U16" s="42"/>
      <c r="V16" s="42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42">
        <v>0</v>
      </c>
      <c r="T18" s="42"/>
      <c r="U18" s="42"/>
      <c r="V18" s="42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0</v>
      </c>
      <c r="L20" s="42"/>
      <c r="M20" s="42"/>
      <c r="N20" s="42"/>
      <c r="O20" s="42">
        <v>0</v>
      </c>
      <c r="P20" s="42"/>
      <c r="Q20" s="42"/>
      <c r="R20" s="42"/>
      <c r="S20" s="42">
        <v>0</v>
      </c>
      <c r="T20" s="42"/>
      <c r="U20" s="42"/>
      <c r="V20" s="42"/>
      <c r="W20" s="42">
        <f t="shared" si="0"/>
        <v>0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0</v>
      </c>
      <c r="L22" s="42"/>
      <c r="M22" s="42"/>
      <c r="N22" s="42"/>
      <c r="O22" s="42">
        <v>0</v>
      </c>
      <c r="P22" s="42"/>
      <c r="Q22" s="42"/>
      <c r="R22" s="42"/>
      <c r="S22" s="42">
        <v>0</v>
      </c>
      <c r="T22" s="42"/>
      <c r="U22" s="42"/>
      <c r="V22" s="42"/>
      <c r="W22" s="42">
        <f t="shared" si="0"/>
        <v>0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0</v>
      </c>
      <c r="L23" s="42"/>
      <c r="M23" s="42"/>
      <c r="N23" s="42"/>
      <c r="O23" s="42">
        <v>0</v>
      </c>
      <c r="P23" s="42"/>
      <c r="Q23" s="42"/>
      <c r="R23" s="42"/>
      <c r="S23" s="42">
        <v>0</v>
      </c>
      <c r="T23" s="42"/>
      <c r="U23" s="42"/>
      <c r="V23" s="42"/>
      <c r="W23" s="42">
        <f t="shared" si="0"/>
        <v>0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0</v>
      </c>
      <c r="L24" s="42"/>
      <c r="M24" s="42"/>
      <c r="N24" s="42"/>
      <c r="O24" s="42">
        <f>SUM(O16:R23)</f>
        <v>0</v>
      </c>
      <c r="P24" s="42"/>
      <c r="Q24" s="42"/>
      <c r="R24" s="42"/>
      <c r="S24" s="42">
        <f>SUM(S16:V23)</f>
        <v>0</v>
      </c>
      <c r="T24" s="42"/>
      <c r="U24" s="42"/>
      <c r="V24" s="42"/>
      <c r="W24" s="42">
        <f t="shared" si="0"/>
        <v>0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>
        <f>(K28+O28+S28)/3</f>
        <v>0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/>
      <c r="B32" s="16"/>
      <c r="C32" s="16"/>
      <c r="D32" s="16"/>
      <c r="E32" s="31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/>
      <c r="X32" s="42"/>
      <c r="Y32" s="42"/>
      <c r="Z32" s="42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/>
    <row r="36" spans="1:26" ht="18.95" customHeight="1">
      <c r="A36" s="9" t="s">
        <v>178</v>
      </c>
    </row>
    <row r="37" spans="1:26" ht="18.95" customHeight="1">
      <c r="A37" s="10" t="s">
        <v>81</v>
      </c>
      <c r="B37" s="18"/>
      <c r="C37" s="18"/>
      <c r="D37" s="23"/>
      <c r="E37" s="10" t="s">
        <v>76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3"/>
    </row>
    <row r="38" spans="1:26" ht="18.95" customHeight="1">
      <c r="A38" s="16"/>
      <c r="B38" s="16"/>
      <c r="C38" s="16"/>
      <c r="D38" s="16"/>
      <c r="E38" s="15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6"/>
    </row>
    <row r="39" spans="1:26" ht="18.95" customHeight="1">
      <c r="A39" s="16"/>
      <c r="B39" s="16"/>
      <c r="C39" s="16"/>
      <c r="D39" s="16"/>
      <c r="E39" s="15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6"/>
    </row>
    <row r="40" spans="1:26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</sheetData>
  <mergeCells count="11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7:D37"/>
    <mergeCell ref="E37:Z37"/>
    <mergeCell ref="A38:D38"/>
    <mergeCell ref="E38:Z38"/>
    <mergeCell ref="A39:D39"/>
    <mergeCell ref="E39:Z39"/>
    <mergeCell ref="A40:D40"/>
    <mergeCell ref="E40:Z40"/>
    <mergeCell ref="A12:B15"/>
    <mergeCell ref="C16:F19"/>
    <mergeCell ref="P2:Z8"/>
    <mergeCell ref="A16:B24"/>
  </mergeCells>
  <phoneticPr fontId="5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0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188</v>
      </c>
      <c r="F2" s="32" t="s">
        <v>140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285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283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118.9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23635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175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160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42">
        <v>0</v>
      </c>
      <c r="T16" s="42"/>
      <c r="U16" s="42"/>
      <c r="V16" s="42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42">
        <v>0</v>
      </c>
      <c r="T18" s="42"/>
      <c r="U18" s="42"/>
      <c r="V18" s="42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0</v>
      </c>
      <c r="L20" s="42"/>
      <c r="M20" s="42"/>
      <c r="N20" s="42"/>
      <c r="O20" s="42">
        <v>0</v>
      </c>
      <c r="P20" s="42"/>
      <c r="Q20" s="42"/>
      <c r="R20" s="42"/>
      <c r="S20" s="42">
        <v>0</v>
      </c>
      <c r="T20" s="42"/>
      <c r="U20" s="42"/>
      <c r="V20" s="42"/>
      <c r="W20" s="42">
        <f t="shared" si="0"/>
        <v>0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0</v>
      </c>
      <c r="L22" s="42"/>
      <c r="M22" s="42"/>
      <c r="N22" s="42"/>
      <c r="O22" s="42">
        <v>0</v>
      </c>
      <c r="P22" s="42"/>
      <c r="Q22" s="42"/>
      <c r="R22" s="42"/>
      <c r="S22" s="42">
        <v>0</v>
      </c>
      <c r="T22" s="42"/>
      <c r="U22" s="42"/>
      <c r="V22" s="42"/>
      <c r="W22" s="42">
        <f t="shared" si="0"/>
        <v>0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0</v>
      </c>
      <c r="L23" s="42"/>
      <c r="M23" s="42"/>
      <c r="N23" s="42"/>
      <c r="O23" s="42">
        <v>0</v>
      </c>
      <c r="P23" s="42"/>
      <c r="Q23" s="42"/>
      <c r="R23" s="42"/>
      <c r="S23" s="42">
        <v>0</v>
      </c>
      <c r="T23" s="42"/>
      <c r="U23" s="42"/>
      <c r="V23" s="42"/>
      <c r="W23" s="42">
        <f t="shared" si="0"/>
        <v>0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0</v>
      </c>
      <c r="L24" s="42"/>
      <c r="M24" s="42"/>
      <c r="N24" s="42"/>
      <c r="O24" s="42">
        <f>SUM(O16:R23)</f>
        <v>0</v>
      </c>
      <c r="P24" s="42"/>
      <c r="Q24" s="42"/>
      <c r="R24" s="42"/>
      <c r="S24" s="42">
        <f>SUM(S16:V23)</f>
        <v>0</v>
      </c>
      <c r="T24" s="42"/>
      <c r="U24" s="42"/>
      <c r="V24" s="42"/>
      <c r="W24" s="42">
        <f t="shared" si="0"/>
        <v>0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>
        <f>(K28+O28+S28)/3</f>
        <v>0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/>
      <c r="B32" s="16"/>
      <c r="C32" s="16"/>
      <c r="D32" s="16"/>
      <c r="E32" s="31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/>
      <c r="X32" s="42"/>
      <c r="Y32" s="42"/>
      <c r="Z32" s="42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/>
    <row r="36" spans="1:26" ht="18.95" customHeight="1">
      <c r="A36" s="9" t="s">
        <v>178</v>
      </c>
    </row>
    <row r="37" spans="1:26" ht="18.95" customHeight="1">
      <c r="A37" s="10" t="s">
        <v>81</v>
      </c>
      <c r="B37" s="18"/>
      <c r="C37" s="18"/>
      <c r="D37" s="23"/>
      <c r="E37" s="10" t="s">
        <v>76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3"/>
    </row>
    <row r="38" spans="1:26" ht="18.95" customHeight="1">
      <c r="A38" s="16"/>
      <c r="B38" s="16"/>
      <c r="C38" s="16"/>
      <c r="D38" s="16"/>
      <c r="E38" s="15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6"/>
    </row>
    <row r="39" spans="1:26" ht="18.95" customHeight="1">
      <c r="A39" s="16"/>
      <c r="B39" s="16"/>
      <c r="C39" s="16"/>
      <c r="D39" s="16"/>
      <c r="E39" s="15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6"/>
    </row>
    <row r="40" spans="1:26" ht="18.95" customHeight="1">
      <c r="A40" s="16"/>
      <c r="B40" s="16"/>
      <c r="C40" s="16"/>
      <c r="D40" s="1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</sheetData>
  <mergeCells count="11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7:D37"/>
    <mergeCell ref="E37:Z37"/>
    <mergeCell ref="A38:D38"/>
    <mergeCell ref="E38:Z38"/>
    <mergeCell ref="A39:D39"/>
    <mergeCell ref="E39:Z39"/>
    <mergeCell ref="A40:D40"/>
    <mergeCell ref="E40:Z40"/>
    <mergeCell ref="A12:B15"/>
    <mergeCell ref="C16:F19"/>
    <mergeCell ref="P2:Z8"/>
    <mergeCell ref="A16:B24"/>
  </mergeCells>
  <phoneticPr fontId="5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0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190</v>
      </c>
      <c r="F2" s="32" t="s">
        <v>288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134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309.66000000000003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29556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175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160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42">
        <v>0</v>
      </c>
      <c r="T16" s="42"/>
      <c r="U16" s="42"/>
      <c r="V16" s="42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42">
        <v>0</v>
      </c>
      <c r="T18" s="42"/>
      <c r="U18" s="42"/>
      <c r="V18" s="42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0</v>
      </c>
      <c r="L20" s="42"/>
      <c r="M20" s="42"/>
      <c r="N20" s="42"/>
      <c r="O20" s="42">
        <v>0</v>
      </c>
      <c r="P20" s="42"/>
      <c r="Q20" s="42"/>
      <c r="R20" s="42"/>
      <c r="S20" s="42">
        <v>0</v>
      </c>
      <c r="T20" s="42"/>
      <c r="U20" s="42"/>
      <c r="V20" s="42"/>
      <c r="W20" s="42">
        <f t="shared" si="0"/>
        <v>0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0</v>
      </c>
      <c r="L22" s="42"/>
      <c r="M22" s="42"/>
      <c r="N22" s="42"/>
      <c r="O22" s="42">
        <v>0</v>
      </c>
      <c r="P22" s="42"/>
      <c r="Q22" s="42"/>
      <c r="R22" s="42"/>
      <c r="S22" s="42">
        <v>0</v>
      </c>
      <c r="T22" s="42"/>
      <c r="U22" s="42"/>
      <c r="V22" s="42"/>
      <c r="W22" s="42">
        <f t="shared" si="0"/>
        <v>0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0</v>
      </c>
      <c r="L23" s="42"/>
      <c r="M23" s="42"/>
      <c r="N23" s="42"/>
      <c r="O23" s="42">
        <v>0</v>
      </c>
      <c r="P23" s="42"/>
      <c r="Q23" s="42"/>
      <c r="R23" s="42"/>
      <c r="S23" s="42">
        <v>0</v>
      </c>
      <c r="T23" s="42"/>
      <c r="U23" s="42"/>
      <c r="V23" s="42"/>
      <c r="W23" s="42">
        <f t="shared" si="0"/>
        <v>0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0</v>
      </c>
      <c r="L24" s="42"/>
      <c r="M24" s="42"/>
      <c r="N24" s="42"/>
      <c r="O24" s="42">
        <f>SUM(O16:R23)</f>
        <v>0</v>
      </c>
      <c r="P24" s="42"/>
      <c r="Q24" s="42"/>
      <c r="R24" s="42"/>
      <c r="S24" s="42">
        <f>SUM(S16:V23)</f>
        <v>0</v>
      </c>
      <c r="T24" s="42"/>
      <c r="U24" s="42"/>
      <c r="V24" s="42"/>
      <c r="W24" s="42">
        <f t="shared" si="0"/>
        <v>0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>
        <f>(K28+O28+S28)/3</f>
        <v>0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/>
      <c r="B32" s="16"/>
      <c r="C32" s="16"/>
      <c r="D32" s="16"/>
      <c r="E32" s="31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/>
      <c r="X32" s="42"/>
      <c r="Y32" s="42"/>
      <c r="Z32" s="42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/>
    <row r="36" spans="1:26" ht="18.95" customHeight="1">
      <c r="A36" s="9" t="s">
        <v>178</v>
      </c>
    </row>
    <row r="37" spans="1:26" ht="18.95" customHeight="1">
      <c r="A37" s="10" t="s">
        <v>81</v>
      </c>
      <c r="B37" s="18"/>
      <c r="C37" s="18"/>
      <c r="D37" s="23"/>
      <c r="E37" s="10" t="s">
        <v>76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3"/>
    </row>
    <row r="38" spans="1:26" ht="18.95" customHeight="1">
      <c r="A38" s="16"/>
      <c r="B38" s="16"/>
      <c r="C38" s="16"/>
      <c r="D38" s="16"/>
      <c r="E38" s="15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6"/>
    </row>
    <row r="39" spans="1:26" ht="18.95" customHeight="1">
      <c r="A39" s="16"/>
      <c r="B39" s="16"/>
      <c r="C39" s="16"/>
      <c r="D39" s="16"/>
      <c r="E39" s="15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6"/>
    </row>
    <row r="40" spans="1:26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</sheetData>
  <mergeCells count="11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7:D37"/>
    <mergeCell ref="E37:Z37"/>
    <mergeCell ref="A38:D38"/>
    <mergeCell ref="E38:Z38"/>
    <mergeCell ref="A39:D39"/>
    <mergeCell ref="E39:Z39"/>
    <mergeCell ref="A40:D40"/>
    <mergeCell ref="E40:Z40"/>
    <mergeCell ref="A12:B15"/>
    <mergeCell ref="C16:F19"/>
    <mergeCell ref="P2:Z8"/>
    <mergeCell ref="A16:B24"/>
  </mergeCells>
  <phoneticPr fontId="5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0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127</v>
      </c>
      <c r="F2" s="32" t="s">
        <v>136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286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283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107.39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28758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175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160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42">
        <v>0</v>
      </c>
      <c r="T16" s="42"/>
      <c r="U16" s="42"/>
      <c r="V16" s="42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42">
        <v>0</v>
      </c>
      <c r="T18" s="42"/>
      <c r="U18" s="42"/>
      <c r="V18" s="42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0</v>
      </c>
      <c r="L20" s="42"/>
      <c r="M20" s="42"/>
      <c r="N20" s="42"/>
      <c r="O20" s="42">
        <v>0</v>
      </c>
      <c r="P20" s="42"/>
      <c r="Q20" s="42"/>
      <c r="R20" s="42"/>
      <c r="S20" s="42">
        <v>0</v>
      </c>
      <c r="T20" s="42"/>
      <c r="U20" s="42"/>
      <c r="V20" s="42"/>
      <c r="W20" s="42">
        <f t="shared" si="0"/>
        <v>0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0</v>
      </c>
      <c r="L22" s="42"/>
      <c r="M22" s="42"/>
      <c r="N22" s="42"/>
      <c r="O22" s="42">
        <v>0</v>
      </c>
      <c r="P22" s="42"/>
      <c r="Q22" s="42"/>
      <c r="R22" s="42"/>
      <c r="S22" s="42">
        <v>0</v>
      </c>
      <c r="T22" s="42"/>
      <c r="U22" s="42"/>
      <c r="V22" s="42"/>
      <c r="W22" s="42">
        <f t="shared" si="0"/>
        <v>0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0</v>
      </c>
      <c r="L23" s="42"/>
      <c r="M23" s="42"/>
      <c r="N23" s="42"/>
      <c r="O23" s="42">
        <v>0</v>
      </c>
      <c r="P23" s="42"/>
      <c r="Q23" s="42"/>
      <c r="R23" s="42"/>
      <c r="S23" s="42">
        <v>0</v>
      </c>
      <c r="T23" s="42"/>
      <c r="U23" s="42"/>
      <c r="V23" s="42"/>
      <c r="W23" s="42">
        <f t="shared" si="0"/>
        <v>0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0</v>
      </c>
      <c r="L24" s="42"/>
      <c r="M24" s="42"/>
      <c r="N24" s="42"/>
      <c r="O24" s="42">
        <f>SUM(O16:R23)</f>
        <v>0</v>
      </c>
      <c r="P24" s="42"/>
      <c r="Q24" s="42"/>
      <c r="R24" s="42"/>
      <c r="S24" s="42">
        <f>SUM(S16:V23)</f>
        <v>0</v>
      </c>
      <c r="T24" s="42"/>
      <c r="U24" s="42"/>
      <c r="V24" s="42"/>
      <c r="W24" s="42">
        <f t="shared" si="0"/>
        <v>0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>
        <f>(K28+O28+S28)/3</f>
        <v>0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/>
      <c r="B32" s="16"/>
      <c r="C32" s="16"/>
      <c r="D32" s="16"/>
      <c r="E32" s="31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/>
      <c r="X32" s="42"/>
      <c r="Y32" s="42"/>
      <c r="Z32" s="42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/>
    <row r="36" spans="1:26" ht="18.95" customHeight="1">
      <c r="A36" s="9" t="s">
        <v>178</v>
      </c>
    </row>
    <row r="37" spans="1:26" ht="18.95" customHeight="1">
      <c r="A37" s="10" t="s">
        <v>81</v>
      </c>
      <c r="B37" s="18"/>
      <c r="C37" s="18"/>
      <c r="D37" s="23"/>
      <c r="E37" s="10" t="s">
        <v>76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3"/>
    </row>
    <row r="38" spans="1:26" ht="18.95" customHeight="1">
      <c r="A38" s="16"/>
      <c r="B38" s="16"/>
      <c r="C38" s="16"/>
      <c r="D38" s="16"/>
      <c r="E38" s="15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6"/>
    </row>
    <row r="39" spans="1:26" ht="18.95" customHeight="1">
      <c r="A39" s="16"/>
      <c r="B39" s="16"/>
      <c r="C39" s="16"/>
      <c r="D39" s="16"/>
      <c r="E39" s="15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6"/>
    </row>
    <row r="40" spans="1:26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</sheetData>
  <mergeCells count="11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7:D37"/>
    <mergeCell ref="E37:Z37"/>
    <mergeCell ref="A38:D38"/>
    <mergeCell ref="E38:Z38"/>
    <mergeCell ref="A39:D39"/>
    <mergeCell ref="E39:Z39"/>
    <mergeCell ref="A40:D40"/>
    <mergeCell ref="E40:Z40"/>
    <mergeCell ref="A12:B15"/>
    <mergeCell ref="C16:F19"/>
    <mergeCell ref="P2:Z8"/>
    <mergeCell ref="A16:B24"/>
  </mergeCells>
  <phoneticPr fontId="5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0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191</v>
      </c>
      <c r="F2" s="32" t="s">
        <v>135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287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283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158.96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23971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175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160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42">
        <v>0</v>
      </c>
      <c r="T16" s="42"/>
      <c r="U16" s="42"/>
      <c r="V16" s="42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42">
        <v>0</v>
      </c>
      <c r="T18" s="42"/>
      <c r="U18" s="42"/>
      <c r="V18" s="42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0</v>
      </c>
      <c r="L20" s="42"/>
      <c r="M20" s="42"/>
      <c r="N20" s="42"/>
      <c r="O20" s="42">
        <v>0</v>
      </c>
      <c r="P20" s="42"/>
      <c r="Q20" s="42"/>
      <c r="R20" s="42"/>
      <c r="S20" s="42">
        <v>0</v>
      </c>
      <c r="T20" s="42"/>
      <c r="U20" s="42"/>
      <c r="V20" s="42"/>
      <c r="W20" s="42">
        <f t="shared" si="0"/>
        <v>0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0</v>
      </c>
      <c r="L22" s="42"/>
      <c r="M22" s="42"/>
      <c r="N22" s="42"/>
      <c r="O22" s="42">
        <v>0</v>
      </c>
      <c r="P22" s="42"/>
      <c r="Q22" s="42"/>
      <c r="R22" s="42"/>
      <c r="S22" s="42">
        <v>0</v>
      </c>
      <c r="T22" s="42"/>
      <c r="U22" s="42"/>
      <c r="V22" s="42"/>
      <c r="W22" s="42">
        <f t="shared" si="0"/>
        <v>0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0</v>
      </c>
      <c r="L23" s="42"/>
      <c r="M23" s="42"/>
      <c r="N23" s="42"/>
      <c r="O23" s="42">
        <v>0</v>
      </c>
      <c r="P23" s="42"/>
      <c r="Q23" s="42"/>
      <c r="R23" s="42"/>
      <c r="S23" s="42">
        <v>0</v>
      </c>
      <c r="T23" s="42"/>
      <c r="U23" s="42"/>
      <c r="V23" s="42"/>
      <c r="W23" s="42">
        <f t="shared" si="0"/>
        <v>0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0</v>
      </c>
      <c r="L24" s="42"/>
      <c r="M24" s="42"/>
      <c r="N24" s="42"/>
      <c r="O24" s="42">
        <f>SUM(O16:R23)</f>
        <v>0</v>
      </c>
      <c r="P24" s="42"/>
      <c r="Q24" s="42"/>
      <c r="R24" s="42"/>
      <c r="S24" s="42">
        <f>SUM(S16:V23)</f>
        <v>0</v>
      </c>
      <c r="T24" s="42"/>
      <c r="U24" s="42"/>
      <c r="V24" s="42"/>
      <c r="W24" s="42">
        <f t="shared" si="0"/>
        <v>0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>
        <f>(K28+O28+S28)/3</f>
        <v>0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/>
      <c r="B32" s="16"/>
      <c r="C32" s="16"/>
      <c r="D32" s="16"/>
      <c r="E32" s="31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/>
      <c r="X32" s="42"/>
      <c r="Y32" s="42"/>
      <c r="Z32" s="42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/>
    <row r="36" spans="1:26" ht="18.95" customHeight="1">
      <c r="A36" s="9" t="s">
        <v>178</v>
      </c>
    </row>
    <row r="37" spans="1:26" ht="18.95" customHeight="1">
      <c r="A37" s="10" t="s">
        <v>81</v>
      </c>
      <c r="B37" s="18"/>
      <c r="C37" s="18"/>
      <c r="D37" s="23"/>
      <c r="E37" s="10" t="s">
        <v>76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3"/>
    </row>
    <row r="38" spans="1:26" ht="18.95" customHeight="1">
      <c r="A38" s="16"/>
      <c r="B38" s="16"/>
      <c r="C38" s="16"/>
      <c r="D38" s="16"/>
      <c r="E38" s="15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6"/>
    </row>
    <row r="39" spans="1:26" ht="18.95" customHeight="1">
      <c r="A39" s="16"/>
      <c r="B39" s="16"/>
      <c r="C39" s="16"/>
      <c r="D39" s="16"/>
      <c r="E39" s="15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6"/>
    </row>
    <row r="40" spans="1:26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</sheetData>
  <mergeCells count="11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7:D37"/>
    <mergeCell ref="E37:Z37"/>
    <mergeCell ref="A38:D38"/>
    <mergeCell ref="E38:Z38"/>
    <mergeCell ref="A39:D39"/>
    <mergeCell ref="E39:Z39"/>
    <mergeCell ref="A40:D40"/>
    <mergeCell ref="E40:Z40"/>
    <mergeCell ref="A12:B15"/>
    <mergeCell ref="C16:F19"/>
    <mergeCell ref="P2:Z8"/>
    <mergeCell ref="A16:B24"/>
  </mergeCells>
  <phoneticPr fontId="5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69"/>
  <sheetViews>
    <sheetView workbookViewId="0">
      <selection activeCell="K11" sqref="K11:N11"/>
    </sheetView>
  </sheetViews>
  <sheetFormatPr defaultRowHeight="14.25"/>
  <cols>
    <col min="1" max="26" width="3.125" style="8" customWidth="1"/>
    <col min="27" max="16384" width="9" style="79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119</v>
      </c>
      <c r="F2" s="32" t="s">
        <v>133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310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3155.68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35369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118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253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42">
        <v>0</v>
      </c>
      <c r="T16" s="42"/>
      <c r="U16" s="42"/>
      <c r="V16" s="42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42">
        <v>0</v>
      </c>
      <c r="T18" s="42"/>
      <c r="U18" s="42"/>
      <c r="V18" s="42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43410</v>
      </c>
      <c r="L20" s="42"/>
      <c r="M20" s="42"/>
      <c r="N20" s="42"/>
      <c r="O20" s="42">
        <v>45242</v>
      </c>
      <c r="P20" s="42"/>
      <c r="Q20" s="42"/>
      <c r="R20" s="42"/>
      <c r="S20" s="42">
        <v>46688</v>
      </c>
      <c r="T20" s="42"/>
      <c r="U20" s="42"/>
      <c r="V20" s="42"/>
      <c r="W20" s="42">
        <f t="shared" si="0"/>
        <v>45113.333333333336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836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278.66666666666669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1510</v>
      </c>
      <c r="L22" s="42"/>
      <c r="M22" s="42"/>
      <c r="N22" s="42"/>
      <c r="O22" s="42">
        <v>2911</v>
      </c>
      <c r="P22" s="42"/>
      <c r="Q22" s="42"/>
      <c r="R22" s="42"/>
      <c r="S22" s="42">
        <v>1786</v>
      </c>
      <c r="T22" s="42"/>
      <c r="U22" s="42"/>
      <c r="V22" s="42"/>
      <c r="W22" s="42">
        <f t="shared" si="0"/>
        <v>2069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17905</v>
      </c>
      <c r="L23" s="42"/>
      <c r="M23" s="42"/>
      <c r="N23" s="42"/>
      <c r="O23" s="42">
        <v>45991</v>
      </c>
      <c r="P23" s="42"/>
      <c r="Q23" s="42"/>
      <c r="R23" s="42"/>
      <c r="S23" s="42">
        <v>0</v>
      </c>
      <c r="T23" s="42"/>
      <c r="U23" s="42"/>
      <c r="V23" s="42"/>
      <c r="W23" s="42">
        <f t="shared" si="0"/>
        <v>21298.666666666668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63661</v>
      </c>
      <c r="L24" s="42"/>
      <c r="M24" s="42"/>
      <c r="N24" s="42"/>
      <c r="O24" s="42">
        <f>SUM(O16:R23)</f>
        <v>94144</v>
      </c>
      <c r="P24" s="42"/>
      <c r="Q24" s="42"/>
      <c r="R24" s="42"/>
      <c r="S24" s="42">
        <f>SUM(S16:V23)</f>
        <v>48474</v>
      </c>
      <c r="T24" s="42"/>
      <c r="U24" s="42"/>
      <c r="V24" s="42"/>
      <c r="W24" s="42">
        <f t="shared" si="0"/>
        <v>68759.666666666672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434</v>
      </c>
      <c r="B28" s="54"/>
      <c r="C28" s="54"/>
      <c r="D28" s="54"/>
      <c r="E28" s="54"/>
      <c r="F28" s="54"/>
      <c r="G28" s="54"/>
      <c r="H28" s="54"/>
      <c r="I28" s="54"/>
      <c r="J28" s="54"/>
      <c r="K28" s="42">
        <v>458</v>
      </c>
      <c r="L28" s="42"/>
      <c r="M28" s="42"/>
      <c r="N28" s="42"/>
      <c r="O28" s="42">
        <v>443</v>
      </c>
      <c r="P28" s="42"/>
      <c r="Q28" s="42"/>
      <c r="R28" s="42"/>
      <c r="S28" s="42">
        <v>431</v>
      </c>
      <c r="T28" s="42"/>
      <c r="U28" s="42"/>
      <c r="V28" s="42"/>
      <c r="W28" s="42">
        <f>(K28+O28+S28)/3</f>
        <v>444</v>
      </c>
      <c r="X28" s="42"/>
      <c r="Y28" s="42"/>
      <c r="Z28" s="42"/>
    </row>
    <row r="29" spans="1:26" ht="18.95" customHeight="1">
      <c r="A29" s="54" t="s">
        <v>193</v>
      </c>
      <c r="B29" s="54"/>
      <c r="C29" s="54"/>
      <c r="D29" s="54"/>
      <c r="E29" s="54"/>
      <c r="F29" s="54"/>
      <c r="G29" s="54"/>
      <c r="H29" s="54"/>
      <c r="I29" s="54"/>
      <c r="J29" s="54"/>
      <c r="K29" s="42">
        <v>14244</v>
      </c>
      <c r="L29" s="42"/>
      <c r="M29" s="42"/>
      <c r="N29" s="42"/>
      <c r="O29" s="42">
        <v>10238</v>
      </c>
      <c r="P29" s="42"/>
      <c r="Q29" s="42"/>
      <c r="R29" s="42"/>
      <c r="S29" s="42">
        <v>11981</v>
      </c>
      <c r="T29" s="42"/>
      <c r="U29" s="42"/>
      <c r="V29" s="42"/>
      <c r="W29" s="42">
        <f>(K29+O29+S29)/3</f>
        <v>12154.333333333334</v>
      </c>
      <c r="X29" s="42"/>
      <c r="Y29" s="42"/>
      <c r="Z29" s="42"/>
    </row>
    <row r="30" spans="1:26" ht="18.95" customHeight="1">
      <c r="A30" s="54" t="s">
        <v>338</v>
      </c>
      <c r="B30" s="54"/>
      <c r="C30" s="54"/>
      <c r="D30" s="54"/>
      <c r="E30" s="54"/>
      <c r="F30" s="54"/>
      <c r="G30" s="54"/>
      <c r="H30" s="54"/>
      <c r="I30" s="54"/>
      <c r="J30" s="54"/>
      <c r="K30" s="42">
        <v>659</v>
      </c>
      <c r="L30" s="42"/>
      <c r="M30" s="42"/>
      <c r="N30" s="42"/>
      <c r="O30" s="42">
        <v>690</v>
      </c>
      <c r="P30" s="42"/>
      <c r="Q30" s="42"/>
      <c r="R30" s="42"/>
      <c r="S30" s="42">
        <v>713</v>
      </c>
      <c r="T30" s="42"/>
      <c r="U30" s="42"/>
      <c r="V30" s="42"/>
      <c r="W30" s="42">
        <f>(K30+O30+S30)/3</f>
        <v>687.33333333333337</v>
      </c>
      <c r="X30" s="42"/>
      <c r="Y30" s="42"/>
      <c r="Z30" s="42"/>
    </row>
    <row r="31" spans="1:26" ht="18.95" customHeight="1">
      <c r="A31" s="54" t="s">
        <v>435</v>
      </c>
      <c r="B31" s="54"/>
      <c r="C31" s="54"/>
      <c r="D31" s="54"/>
      <c r="E31" s="54"/>
      <c r="F31" s="54"/>
      <c r="G31" s="54"/>
      <c r="H31" s="54"/>
      <c r="I31" s="54"/>
      <c r="J31" s="54"/>
      <c r="K31" s="42">
        <v>12034</v>
      </c>
      <c r="L31" s="42"/>
      <c r="M31" s="42"/>
      <c r="N31" s="42"/>
      <c r="O31" s="42">
        <v>10571</v>
      </c>
      <c r="P31" s="42"/>
      <c r="Q31" s="42"/>
      <c r="R31" s="42"/>
      <c r="S31" s="42">
        <v>10485</v>
      </c>
      <c r="T31" s="42"/>
      <c r="U31" s="42"/>
      <c r="V31" s="42"/>
      <c r="W31" s="42">
        <f>(K31+O31+S31)/3</f>
        <v>11030</v>
      </c>
      <c r="X31" s="42"/>
      <c r="Y31" s="42"/>
      <c r="Z31" s="42"/>
    </row>
    <row r="32" spans="1:26" ht="18.95" customHeight="1">
      <c r="A32" s="54" t="s">
        <v>437</v>
      </c>
      <c r="B32" s="54"/>
      <c r="C32" s="54"/>
      <c r="D32" s="54"/>
      <c r="E32" s="54"/>
      <c r="F32" s="54"/>
      <c r="G32" s="54"/>
      <c r="H32" s="54"/>
      <c r="I32" s="54"/>
      <c r="J32" s="54"/>
      <c r="K32" s="42">
        <v>970</v>
      </c>
      <c r="L32" s="42"/>
      <c r="M32" s="42"/>
      <c r="N32" s="42"/>
      <c r="O32" s="42">
        <v>1715</v>
      </c>
      <c r="P32" s="42"/>
      <c r="Q32" s="42"/>
      <c r="R32" s="42"/>
      <c r="S32" s="42">
        <v>1619</v>
      </c>
      <c r="T32" s="42"/>
      <c r="U32" s="42"/>
      <c r="V32" s="42"/>
      <c r="W32" s="42">
        <f>(K32+O32+S32)/3</f>
        <v>1434.6666666666667</v>
      </c>
      <c r="X32" s="42"/>
      <c r="Y32" s="42"/>
      <c r="Z32" s="42"/>
    </row>
    <row r="33" spans="1:26" ht="18.95" customHeight="1"/>
    <row r="34" spans="1:26" ht="18.95" customHeight="1">
      <c r="A34" s="9" t="s">
        <v>290</v>
      </c>
    </row>
    <row r="35" spans="1:26" ht="18.95" customHeight="1">
      <c r="A35" s="10" t="s">
        <v>81</v>
      </c>
      <c r="B35" s="18"/>
      <c r="C35" s="18"/>
      <c r="D35" s="23"/>
      <c r="E35" s="10" t="s">
        <v>76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23"/>
      <c r="W35" s="10" t="s">
        <v>84</v>
      </c>
      <c r="X35" s="18"/>
      <c r="Y35" s="18"/>
      <c r="Z35" s="23"/>
    </row>
    <row r="36" spans="1:26" ht="18.95" customHeight="1">
      <c r="A36" s="16" t="s">
        <v>237</v>
      </c>
      <c r="B36" s="16"/>
      <c r="C36" s="16"/>
      <c r="D36" s="16"/>
      <c r="E36" s="31" t="s">
        <v>299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48"/>
      <c r="W36" s="80">
        <v>9691</v>
      </c>
      <c r="X36" s="80"/>
      <c r="Y36" s="80"/>
      <c r="Z36" s="81"/>
    </row>
    <row r="37" spans="1:26" ht="18.95" customHeight="1">
      <c r="A37" s="16" t="s">
        <v>237</v>
      </c>
      <c r="B37" s="16"/>
      <c r="C37" s="16"/>
      <c r="D37" s="16"/>
      <c r="E37" s="31" t="s">
        <v>439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48"/>
      <c r="W37" s="80">
        <v>836</v>
      </c>
      <c r="X37" s="80"/>
      <c r="Y37" s="80"/>
      <c r="Z37" s="81"/>
    </row>
    <row r="38" spans="1:26" ht="18.95" customHeight="1">
      <c r="A38" s="15" t="s">
        <v>237</v>
      </c>
      <c r="B38" s="19"/>
      <c r="C38" s="19"/>
      <c r="D38" s="26"/>
      <c r="E38" s="31" t="s">
        <v>362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48"/>
      <c r="W38" s="80">
        <v>913</v>
      </c>
      <c r="X38" s="80"/>
      <c r="Y38" s="80"/>
      <c r="Z38" s="81"/>
    </row>
    <row r="39" spans="1:26" ht="18.95" customHeight="1">
      <c r="A39" s="15" t="s">
        <v>237</v>
      </c>
      <c r="B39" s="19"/>
      <c r="C39" s="19"/>
      <c r="D39" s="26"/>
      <c r="E39" s="31" t="s">
        <v>440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48"/>
      <c r="W39" s="80">
        <v>162</v>
      </c>
      <c r="X39" s="80"/>
      <c r="Y39" s="80"/>
      <c r="Z39" s="81"/>
    </row>
    <row r="40" spans="1:26" ht="18.95" customHeight="1">
      <c r="A40" s="15" t="s">
        <v>237</v>
      </c>
      <c r="B40" s="19"/>
      <c r="C40" s="19"/>
      <c r="D40" s="26"/>
      <c r="E40" s="31" t="s">
        <v>44</v>
      </c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48"/>
      <c r="W40" s="80">
        <v>649</v>
      </c>
      <c r="X40" s="80"/>
      <c r="Y40" s="80"/>
      <c r="Z40" s="81"/>
    </row>
    <row r="41" spans="1:26" ht="18.95" customHeight="1">
      <c r="A41" s="15" t="s">
        <v>237</v>
      </c>
      <c r="B41" s="19"/>
      <c r="C41" s="19"/>
      <c r="D41" s="26"/>
      <c r="E41" s="31" t="s">
        <v>217</v>
      </c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48"/>
      <c r="W41" s="80">
        <v>418</v>
      </c>
      <c r="X41" s="80"/>
      <c r="Y41" s="80"/>
      <c r="Z41" s="81"/>
    </row>
    <row r="42" spans="1:26" ht="18.95" customHeight="1">
      <c r="A42" s="15" t="s">
        <v>237</v>
      </c>
      <c r="B42" s="19"/>
      <c r="C42" s="19"/>
      <c r="D42" s="26"/>
      <c r="E42" s="31" t="s">
        <v>170</v>
      </c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48"/>
      <c r="W42" s="80">
        <v>150</v>
      </c>
      <c r="X42" s="80"/>
      <c r="Y42" s="80"/>
      <c r="Z42" s="81"/>
    </row>
    <row r="43" spans="1:26" ht="18.95" customHeight="1">
      <c r="A43" s="15" t="s">
        <v>237</v>
      </c>
      <c r="B43" s="19"/>
      <c r="C43" s="19"/>
      <c r="D43" s="26"/>
      <c r="E43" s="31" t="s">
        <v>441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48"/>
      <c r="W43" s="80">
        <v>106</v>
      </c>
      <c r="X43" s="80"/>
      <c r="Y43" s="80"/>
      <c r="Z43" s="81"/>
    </row>
    <row r="44" spans="1:26" ht="18.95" customHeight="1">
      <c r="A44" s="15" t="s">
        <v>237</v>
      </c>
      <c r="B44" s="19"/>
      <c r="C44" s="19"/>
      <c r="D44" s="26"/>
      <c r="E44" s="31" t="s">
        <v>222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48"/>
      <c r="W44" s="80">
        <v>6490</v>
      </c>
      <c r="X44" s="80"/>
      <c r="Y44" s="80"/>
      <c r="Z44" s="81"/>
    </row>
    <row r="45" spans="1:26" ht="18.95" customHeight="1">
      <c r="A45" s="15" t="s">
        <v>239</v>
      </c>
      <c r="B45" s="19"/>
      <c r="C45" s="19"/>
      <c r="D45" s="26"/>
      <c r="E45" s="31" t="s">
        <v>30</v>
      </c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48"/>
      <c r="W45" s="80">
        <v>262</v>
      </c>
      <c r="X45" s="80"/>
      <c r="Y45" s="80"/>
      <c r="Z45" s="81"/>
    </row>
    <row r="46" spans="1:26" ht="18.95" customHeight="1">
      <c r="A46" s="15" t="s">
        <v>239</v>
      </c>
      <c r="B46" s="19"/>
      <c r="C46" s="19"/>
      <c r="D46" s="26"/>
      <c r="E46" s="31" t="s">
        <v>444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48"/>
      <c r="W46" s="80">
        <v>116</v>
      </c>
      <c r="X46" s="80"/>
      <c r="Y46" s="80"/>
      <c r="Z46" s="81"/>
    </row>
    <row r="47" spans="1:26" ht="18.95" customHeight="1">
      <c r="A47" s="15" t="s">
        <v>239</v>
      </c>
      <c r="B47" s="19"/>
      <c r="C47" s="19"/>
      <c r="D47" s="26"/>
      <c r="E47" s="31" t="s">
        <v>350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48"/>
      <c r="W47" s="80">
        <v>814</v>
      </c>
      <c r="X47" s="80"/>
      <c r="Y47" s="80"/>
      <c r="Z47" s="81"/>
    </row>
    <row r="48" spans="1:26" ht="18.95" customHeight="1">
      <c r="A48" s="15" t="s">
        <v>239</v>
      </c>
      <c r="B48" s="19"/>
      <c r="C48" s="19"/>
      <c r="D48" s="26"/>
      <c r="E48" s="31" t="s">
        <v>446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48"/>
      <c r="W48" s="80">
        <v>1902</v>
      </c>
      <c r="X48" s="80"/>
      <c r="Y48" s="80"/>
      <c r="Z48" s="81"/>
    </row>
    <row r="49" spans="1:26" ht="18.95" customHeight="1">
      <c r="A49" s="15" t="s">
        <v>239</v>
      </c>
      <c r="B49" s="19"/>
      <c r="C49" s="19"/>
      <c r="D49" s="26"/>
      <c r="E49" s="31" t="s">
        <v>318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48"/>
      <c r="W49" s="80">
        <v>572</v>
      </c>
      <c r="X49" s="80"/>
      <c r="Y49" s="80"/>
      <c r="Z49" s="81"/>
    </row>
    <row r="50" spans="1:26" ht="18.95" customHeight="1">
      <c r="A50" s="15" t="s">
        <v>239</v>
      </c>
      <c r="B50" s="19"/>
      <c r="C50" s="19"/>
      <c r="D50" s="26"/>
      <c r="E50" s="31" t="s">
        <v>448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48"/>
      <c r="W50" s="80">
        <v>17042</v>
      </c>
      <c r="X50" s="80"/>
      <c r="Y50" s="80"/>
      <c r="Z50" s="81"/>
    </row>
    <row r="51" spans="1:26" ht="18.95" customHeight="1">
      <c r="A51" s="15" t="s">
        <v>239</v>
      </c>
      <c r="B51" s="19"/>
      <c r="C51" s="19"/>
      <c r="D51" s="26"/>
      <c r="E51" s="31" t="s">
        <v>449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48"/>
      <c r="W51" s="80">
        <v>25850</v>
      </c>
      <c r="X51" s="80"/>
      <c r="Y51" s="80"/>
      <c r="Z51" s="81"/>
    </row>
    <row r="52" spans="1:26" ht="18.95" customHeight="1">
      <c r="A52" s="15" t="s">
        <v>239</v>
      </c>
      <c r="B52" s="19"/>
      <c r="C52" s="19"/>
      <c r="D52" s="26"/>
      <c r="E52" s="31" t="s">
        <v>451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48"/>
      <c r="W52" s="80">
        <v>121</v>
      </c>
      <c r="X52" s="80"/>
      <c r="Y52" s="80"/>
      <c r="Z52" s="81"/>
    </row>
    <row r="53" spans="1:26" ht="18.95" customHeight="1">
      <c r="A53" s="15" t="s">
        <v>239</v>
      </c>
      <c r="B53" s="19"/>
      <c r="C53" s="19"/>
      <c r="D53" s="26"/>
      <c r="E53" s="31" t="s">
        <v>320</v>
      </c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48"/>
      <c r="W53" s="80">
        <v>550</v>
      </c>
      <c r="X53" s="80"/>
      <c r="Y53" s="80"/>
      <c r="Z53" s="81"/>
    </row>
    <row r="54" spans="1:26" ht="18.95" customHeight="1">
      <c r="A54" s="15" t="s">
        <v>239</v>
      </c>
      <c r="B54" s="19"/>
      <c r="C54" s="19"/>
      <c r="D54" s="26"/>
      <c r="E54" s="31" t="s">
        <v>452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48"/>
      <c r="W54" s="80">
        <v>484</v>
      </c>
      <c r="X54" s="80"/>
      <c r="Y54" s="80"/>
      <c r="Z54" s="81"/>
    </row>
    <row r="55" spans="1:26" ht="18.95" customHeight="1">
      <c r="A55" s="15" t="s">
        <v>239</v>
      </c>
      <c r="B55" s="19"/>
      <c r="C55" s="19"/>
      <c r="D55" s="26"/>
      <c r="E55" s="31" t="s">
        <v>453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48"/>
      <c r="W55" s="80">
        <v>434</v>
      </c>
      <c r="X55" s="80"/>
      <c r="Y55" s="80"/>
      <c r="Z55" s="81"/>
    </row>
    <row r="56" spans="1:26" ht="18.95" customHeight="1">
      <c r="A56" s="15" t="s">
        <v>239</v>
      </c>
      <c r="B56" s="19"/>
      <c r="C56" s="19"/>
      <c r="D56" s="26"/>
      <c r="E56" s="31" t="s">
        <v>376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48"/>
      <c r="W56" s="80">
        <v>755</v>
      </c>
      <c r="X56" s="80"/>
      <c r="Y56" s="80"/>
      <c r="Z56" s="81"/>
    </row>
    <row r="57" spans="1:26" ht="18.95" customHeight="1">
      <c r="A57" s="15" t="s">
        <v>230</v>
      </c>
      <c r="B57" s="19"/>
      <c r="C57" s="19"/>
      <c r="D57" s="26"/>
      <c r="E57" s="31" t="s">
        <v>359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48"/>
      <c r="W57" s="80">
        <v>193</v>
      </c>
      <c r="X57" s="80"/>
      <c r="Y57" s="80"/>
      <c r="Z57" s="81"/>
    </row>
    <row r="58" spans="1:26" ht="18.95" customHeight="1">
      <c r="A58" s="15" t="s">
        <v>230</v>
      </c>
      <c r="B58" s="19"/>
      <c r="C58" s="19"/>
      <c r="D58" s="26"/>
      <c r="E58" s="31" t="s">
        <v>453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48"/>
      <c r="W58" s="80">
        <v>222</v>
      </c>
      <c r="X58" s="80"/>
      <c r="Y58" s="80"/>
      <c r="Z58" s="81"/>
    </row>
    <row r="59" spans="1:26" ht="18.95" customHeight="1">
      <c r="A59" s="15" t="s">
        <v>230</v>
      </c>
      <c r="B59" s="19"/>
      <c r="C59" s="19"/>
      <c r="D59" s="26"/>
      <c r="E59" s="31" t="s">
        <v>410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48"/>
      <c r="W59" s="80">
        <v>755</v>
      </c>
      <c r="X59" s="80"/>
      <c r="Y59" s="80"/>
      <c r="Z59" s="81"/>
    </row>
    <row r="60" spans="1:26" ht="18.95" customHeight="1">
      <c r="A60" s="15" t="s">
        <v>230</v>
      </c>
      <c r="B60" s="19"/>
      <c r="C60" s="19"/>
      <c r="D60" s="26"/>
      <c r="E60" s="31" t="s">
        <v>152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48"/>
      <c r="W60" s="80">
        <v>407</v>
      </c>
      <c r="X60" s="80"/>
      <c r="Y60" s="80"/>
      <c r="Z60" s="81"/>
    </row>
    <row r="61" spans="1:26" ht="18.95" customHeight="1">
      <c r="A61" s="15" t="s">
        <v>230</v>
      </c>
      <c r="B61" s="19"/>
      <c r="C61" s="19"/>
      <c r="D61" s="26"/>
      <c r="E61" s="31" t="s">
        <v>454</v>
      </c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48"/>
      <c r="W61" s="80">
        <v>187</v>
      </c>
      <c r="X61" s="80"/>
      <c r="Y61" s="80"/>
      <c r="Z61" s="81"/>
    </row>
    <row r="62" spans="1:26" ht="18.95" customHeight="1">
      <c r="A62" s="15" t="s">
        <v>230</v>
      </c>
      <c r="B62" s="19"/>
      <c r="C62" s="19"/>
      <c r="D62" s="26"/>
      <c r="E62" s="31" t="s">
        <v>456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48"/>
      <c r="W62" s="80">
        <v>22</v>
      </c>
      <c r="X62" s="80"/>
      <c r="Y62" s="80"/>
      <c r="Z62" s="81"/>
    </row>
    <row r="63" spans="1:26" ht="18.95" customHeight="1"/>
    <row r="64" spans="1:26" ht="18.95" customHeight="1">
      <c r="A64" s="9" t="s">
        <v>178</v>
      </c>
    </row>
    <row r="65" spans="1:26" ht="18.95" customHeight="1">
      <c r="A65" s="10" t="s">
        <v>81</v>
      </c>
      <c r="B65" s="18"/>
      <c r="C65" s="18"/>
      <c r="D65" s="23"/>
      <c r="E65" s="10" t="s">
        <v>76</v>
      </c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23"/>
    </row>
    <row r="66" spans="1:26" ht="18.95" customHeight="1">
      <c r="A66" s="16" t="s">
        <v>306</v>
      </c>
      <c r="B66" s="16"/>
      <c r="C66" s="16"/>
      <c r="D66" s="16"/>
      <c r="E66" s="31" t="s">
        <v>161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48"/>
    </row>
    <row r="67" spans="1:26" ht="18.95" customHeight="1">
      <c r="A67" s="16" t="s">
        <v>306</v>
      </c>
      <c r="B67" s="16"/>
      <c r="C67" s="16"/>
      <c r="D67" s="16"/>
      <c r="E67" s="31" t="s">
        <v>457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48"/>
    </row>
    <row r="68" spans="1:26" ht="18.95" customHeight="1">
      <c r="A68" s="16" t="s">
        <v>306</v>
      </c>
      <c r="B68" s="16"/>
      <c r="C68" s="16"/>
      <c r="D68" s="16"/>
      <c r="E68" s="31" t="s">
        <v>458</v>
      </c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48"/>
    </row>
    <row r="69" spans="1:26" ht="18.95" customHeight="1">
      <c r="A69" s="16" t="s">
        <v>306</v>
      </c>
      <c r="B69" s="16"/>
      <c r="C69" s="16"/>
      <c r="D69" s="16"/>
      <c r="E69" s="31" t="s">
        <v>304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48"/>
    </row>
  </sheetData>
  <mergeCells count="212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0:J30"/>
    <mergeCell ref="K30:N30"/>
    <mergeCell ref="O30:R30"/>
    <mergeCell ref="S30:V30"/>
    <mergeCell ref="W30:Z30"/>
    <mergeCell ref="A31:J31"/>
    <mergeCell ref="K31:N31"/>
    <mergeCell ref="O31:R31"/>
    <mergeCell ref="S31:V31"/>
    <mergeCell ref="W31:Z31"/>
    <mergeCell ref="A32:J32"/>
    <mergeCell ref="K32:N32"/>
    <mergeCell ref="O32:R32"/>
    <mergeCell ref="S32:V32"/>
    <mergeCell ref="W32:Z32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38:D38"/>
    <mergeCell ref="E38:V38"/>
    <mergeCell ref="W38:Z38"/>
    <mergeCell ref="A39:D39"/>
    <mergeCell ref="E39:V39"/>
    <mergeCell ref="W39:Z39"/>
    <mergeCell ref="A40:D40"/>
    <mergeCell ref="E40:V40"/>
    <mergeCell ref="W40:Z40"/>
    <mergeCell ref="A41:D41"/>
    <mergeCell ref="E41:V41"/>
    <mergeCell ref="W41:Z41"/>
    <mergeCell ref="A42:D42"/>
    <mergeCell ref="E42:V42"/>
    <mergeCell ref="W42:Z42"/>
    <mergeCell ref="A43:D43"/>
    <mergeCell ref="E43:V43"/>
    <mergeCell ref="W43:Z43"/>
    <mergeCell ref="A44:D44"/>
    <mergeCell ref="E44:V44"/>
    <mergeCell ref="W44:Z44"/>
    <mergeCell ref="A45:D45"/>
    <mergeCell ref="E45:V45"/>
    <mergeCell ref="W45:Z45"/>
    <mergeCell ref="A46:D46"/>
    <mergeCell ref="E46:V46"/>
    <mergeCell ref="W46:Z46"/>
    <mergeCell ref="A47:D47"/>
    <mergeCell ref="E47:V47"/>
    <mergeCell ref="W47:Z47"/>
    <mergeCell ref="A48:D48"/>
    <mergeCell ref="E48:V48"/>
    <mergeCell ref="W48:Z48"/>
    <mergeCell ref="A49:D49"/>
    <mergeCell ref="E49:V49"/>
    <mergeCell ref="W49:Z49"/>
    <mergeCell ref="A50:D50"/>
    <mergeCell ref="E50:V50"/>
    <mergeCell ref="W50:Z50"/>
    <mergeCell ref="A51:D51"/>
    <mergeCell ref="E51:V51"/>
    <mergeCell ref="W51:Z51"/>
    <mergeCell ref="A52:D52"/>
    <mergeCell ref="E52:V52"/>
    <mergeCell ref="W52:Z52"/>
    <mergeCell ref="A53:D53"/>
    <mergeCell ref="E53:V53"/>
    <mergeCell ref="W53:Z53"/>
    <mergeCell ref="A54:D54"/>
    <mergeCell ref="E54:V54"/>
    <mergeCell ref="W54:Z54"/>
    <mergeCell ref="A55:D55"/>
    <mergeCell ref="E55:V55"/>
    <mergeCell ref="W55:Z55"/>
    <mergeCell ref="A56:D56"/>
    <mergeCell ref="E56:V56"/>
    <mergeCell ref="W56:Z56"/>
    <mergeCell ref="A57:D57"/>
    <mergeCell ref="E57:V57"/>
    <mergeCell ref="W57:Z57"/>
    <mergeCell ref="A58:D58"/>
    <mergeCell ref="E58:V58"/>
    <mergeCell ref="W58:Z58"/>
    <mergeCell ref="A59:D59"/>
    <mergeCell ref="E59:V59"/>
    <mergeCell ref="W59:Z59"/>
    <mergeCell ref="A60:D60"/>
    <mergeCell ref="E60:V60"/>
    <mergeCell ref="W60:Z60"/>
    <mergeCell ref="A61:D61"/>
    <mergeCell ref="E61:V61"/>
    <mergeCell ref="W61:Z61"/>
    <mergeCell ref="A62:D62"/>
    <mergeCell ref="E62:V62"/>
    <mergeCell ref="W62:Z62"/>
    <mergeCell ref="A65:D65"/>
    <mergeCell ref="E65:Z65"/>
    <mergeCell ref="A66:D66"/>
    <mergeCell ref="E66:Z66"/>
    <mergeCell ref="A67:D67"/>
    <mergeCell ref="E67:Z67"/>
    <mergeCell ref="A68:D68"/>
    <mergeCell ref="E68:Z68"/>
    <mergeCell ref="A69:D69"/>
    <mergeCell ref="E69:Z69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2"/>
  <sheetViews>
    <sheetView view="pageBreakPreview" zoomScaleSheetLayoutView="100" workbookViewId="0">
      <selection activeCell="K11" sqref="K11:N11"/>
    </sheetView>
  </sheetViews>
  <sheetFormatPr defaultRowHeight="14.25"/>
  <cols>
    <col min="1" max="26" width="3.125" style="8" customWidth="1"/>
    <col min="27" max="16384" width="9" style="79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102</v>
      </c>
      <c r="F2" s="32" t="s">
        <v>328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70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1196.5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35642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118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253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42">
        <v>0</v>
      </c>
      <c r="T16" s="42"/>
      <c r="U16" s="42"/>
      <c r="V16" s="42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42">
        <v>0</v>
      </c>
      <c r="T18" s="42"/>
      <c r="U18" s="42"/>
      <c r="V18" s="42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30671</v>
      </c>
      <c r="L20" s="42"/>
      <c r="M20" s="42"/>
      <c r="N20" s="42"/>
      <c r="O20" s="42">
        <v>33886</v>
      </c>
      <c r="P20" s="42"/>
      <c r="Q20" s="42"/>
      <c r="R20" s="42"/>
      <c r="S20" s="42">
        <v>44091</v>
      </c>
      <c r="T20" s="42"/>
      <c r="U20" s="42"/>
      <c r="V20" s="42"/>
      <c r="W20" s="42">
        <f t="shared" si="0"/>
        <v>36216</v>
      </c>
      <c r="X20" s="42"/>
      <c r="Y20" s="42"/>
      <c r="Z20" s="42"/>
    </row>
    <row r="21" spans="1:26" ht="18.95" customHeight="1">
      <c r="A21" s="13"/>
      <c r="B21" s="13"/>
      <c r="C21" s="22" t="s">
        <v>462</v>
      </c>
      <c r="D21" s="22"/>
      <c r="E21" s="22"/>
      <c r="F21" s="22"/>
      <c r="G21" s="22"/>
      <c r="H21" s="22"/>
      <c r="I21" s="22"/>
      <c r="J21" s="22"/>
      <c r="K21" s="42">
        <v>62</v>
      </c>
      <c r="L21" s="42"/>
      <c r="M21" s="42"/>
      <c r="N21" s="42"/>
      <c r="O21" s="42">
        <v>62</v>
      </c>
      <c r="P21" s="42"/>
      <c r="Q21" s="42"/>
      <c r="R21" s="42"/>
      <c r="S21" s="42">
        <v>62</v>
      </c>
      <c r="T21" s="42"/>
      <c r="U21" s="42"/>
      <c r="V21" s="42"/>
      <c r="W21" s="42">
        <f t="shared" si="0"/>
        <v>62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126</v>
      </c>
      <c r="L22" s="42"/>
      <c r="M22" s="42"/>
      <c r="N22" s="42"/>
      <c r="O22" s="42">
        <v>377</v>
      </c>
      <c r="P22" s="42"/>
      <c r="Q22" s="42"/>
      <c r="R22" s="42"/>
      <c r="S22" s="42">
        <v>0</v>
      </c>
      <c r="T22" s="42"/>
      <c r="U22" s="42"/>
      <c r="V22" s="42"/>
      <c r="W22" s="42">
        <f t="shared" si="0"/>
        <v>167.66666666666666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330</v>
      </c>
      <c r="L23" s="42"/>
      <c r="M23" s="42"/>
      <c r="N23" s="42"/>
      <c r="O23" s="42">
        <v>6930</v>
      </c>
      <c r="P23" s="42"/>
      <c r="Q23" s="42"/>
      <c r="R23" s="42"/>
      <c r="S23" s="42">
        <v>0</v>
      </c>
      <c r="T23" s="42"/>
      <c r="U23" s="42"/>
      <c r="V23" s="42"/>
      <c r="W23" s="42">
        <f t="shared" si="0"/>
        <v>2420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31189</v>
      </c>
      <c r="L24" s="42"/>
      <c r="M24" s="42"/>
      <c r="N24" s="42"/>
      <c r="O24" s="42">
        <f>SUM(O16:R23)</f>
        <v>41255</v>
      </c>
      <c r="P24" s="42"/>
      <c r="Q24" s="42"/>
      <c r="R24" s="42"/>
      <c r="S24" s="42">
        <f>SUM(S16:V23)</f>
        <v>44153</v>
      </c>
      <c r="T24" s="42"/>
      <c r="U24" s="42"/>
      <c r="V24" s="42"/>
      <c r="W24" s="42">
        <f t="shared" si="0"/>
        <v>38865.666666666664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459</v>
      </c>
      <c r="B28" s="54"/>
      <c r="C28" s="54"/>
      <c r="D28" s="54"/>
      <c r="E28" s="54"/>
      <c r="F28" s="54"/>
      <c r="G28" s="54"/>
      <c r="H28" s="54"/>
      <c r="I28" s="54"/>
      <c r="J28" s="54"/>
      <c r="K28" s="42">
        <v>27</v>
      </c>
      <c r="L28" s="42"/>
      <c r="M28" s="42"/>
      <c r="N28" s="42"/>
      <c r="O28" s="42">
        <v>27</v>
      </c>
      <c r="P28" s="42"/>
      <c r="Q28" s="42"/>
      <c r="R28" s="42"/>
      <c r="S28" s="42">
        <v>25</v>
      </c>
      <c r="T28" s="42"/>
      <c r="U28" s="42"/>
      <c r="V28" s="42"/>
      <c r="W28" s="42">
        <f>(K28+O28+S28)/3</f>
        <v>26.333333333333332</v>
      </c>
      <c r="X28" s="42"/>
      <c r="Y28" s="42"/>
      <c r="Z28" s="42"/>
    </row>
    <row r="29" spans="1:26" ht="18.95" customHeight="1">
      <c r="A29" s="54" t="s">
        <v>19</v>
      </c>
      <c r="B29" s="54"/>
      <c r="C29" s="54"/>
      <c r="D29" s="54"/>
      <c r="E29" s="54"/>
      <c r="F29" s="54"/>
      <c r="G29" s="54"/>
      <c r="H29" s="54"/>
      <c r="I29" s="54"/>
      <c r="J29" s="54"/>
      <c r="K29" s="42">
        <v>63</v>
      </c>
      <c r="L29" s="42"/>
      <c r="M29" s="42"/>
      <c r="N29" s="42"/>
      <c r="O29" s="42">
        <v>65</v>
      </c>
      <c r="P29" s="42"/>
      <c r="Q29" s="42"/>
      <c r="R29" s="42"/>
      <c r="S29" s="42">
        <v>60</v>
      </c>
      <c r="T29" s="42"/>
      <c r="U29" s="42"/>
      <c r="V29" s="42"/>
      <c r="W29" s="42">
        <f>(K29+O29+S29)/3</f>
        <v>62.666666666666664</v>
      </c>
      <c r="X29" s="42"/>
      <c r="Y29" s="42"/>
      <c r="Z29" s="42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 t="s">
        <v>237</v>
      </c>
      <c r="B33" s="16"/>
      <c r="C33" s="16"/>
      <c r="D33" s="16"/>
      <c r="E33" s="31" t="s">
        <v>464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84">
        <v>330</v>
      </c>
      <c r="X33" s="80"/>
      <c r="Y33" s="80"/>
      <c r="Z33" s="81"/>
    </row>
    <row r="34" spans="1:26" ht="18.95" customHeight="1">
      <c r="A34" s="16" t="s">
        <v>237</v>
      </c>
      <c r="B34" s="16"/>
      <c r="C34" s="16"/>
      <c r="D34" s="16"/>
      <c r="E34" s="31" t="s">
        <v>314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84">
        <v>126</v>
      </c>
      <c r="X34" s="80"/>
      <c r="Y34" s="80"/>
      <c r="Z34" s="81"/>
    </row>
    <row r="35" spans="1:26" ht="18.95" customHeight="1">
      <c r="A35" s="16" t="s">
        <v>239</v>
      </c>
      <c r="B35" s="16"/>
      <c r="C35" s="16"/>
      <c r="D35" s="16"/>
      <c r="E35" s="31" t="s">
        <v>466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84">
        <v>377</v>
      </c>
      <c r="X35" s="80"/>
      <c r="Y35" s="80"/>
      <c r="Z35" s="81"/>
    </row>
    <row r="36" spans="1:26" ht="18.95" customHeight="1">
      <c r="A36" s="16" t="s">
        <v>239</v>
      </c>
      <c r="B36" s="16"/>
      <c r="C36" s="16"/>
      <c r="D36" s="16"/>
      <c r="E36" s="31" t="s">
        <v>341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84">
        <v>6930</v>
      </c>
      <c r="X36" s="80"/>
      <c r="Y36" s="80"/>
      <c r="Z36" s="81"/>
    </row>
    <row r="37" spans="1:26" ht="18.95" customHeight="1">
      <c r="A37" s="82"/>
      <c r="B37" s="82"/>
      <c r="C37" s="82"/>
      <c r="D37" s="82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5"/>
      <c r="X37" s="85"/>
      <c r="Y37" s="85"/>
      <c r="Z37" s="85"/>
    </row>
    <row r="38" spans="1:26" ht="18.95" customHeight="1">
      <c r="A38" s="9" t="s">
        <v>178</v>
      </c>
    </row>
    <row r="39" spans="1:26" ht="18.95" customHeight="1">
      <c r="A39" s="10" t="s">
        <v>81</v>
      </c>
      <c r="B39" s="18"/>
      <c r="C39" s="18"/>
      <c r="D39" s="23"/>
      <c r="E39" s="10" t="s">
        <v>76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23"/>
    </row>
    <row r="40" spans="1:26" ht="18.95" customHeight="1">
      <c r="A40" s="16" t="s">
        <v>306</v>
      </c>
      <c r="B40" s="16"/>
      <c r="C40" s="16"/>
      <c r="D40" s="16"/>
      <c r="E40" s="31" t="s">
        <v>468</v>
      </c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48"/>
    </row>
    <row r="41" spans="1:26" ht="18.95" customHeight="1">
      <c r="A41" s="16" t="s">
        <v>306</v>
      </c>
      <c r="B41" s="16"/>
      <c r="C41" s="16"/>
      <c r="D41" s="16"/>
      <c r="E41" s="31" t="s">
        <v>305</v>
      </c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48"/>
    </row>
    <row r="42" spans="1:26" ht="18.95" customHeight="1">
      <c r="A42" s="15"/>
      <c r="B42" s="19"/>
      <c r="C42" s="19"/>
      <c r="D42" s="26"/>
      <c r="E42" s="15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26"/>
    </row>
  </sheetData>
  <mergeCells count="126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9:D39"/>
    <mergeCell ref="E39:Z39"/>
    <mergeCell ref="A40:D40"/>
    <mergeCell ref="E40:Z40"/>
    <mergeCell ref="A41:D41"/>
    <mergeCell ref="E41:Z41"/>
    <mergeCell ref="A42:D42"/>
    <mergeCell ref="E42:Z42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scale="97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1"/>
  <sheetViews>
    <sheetView workbookViewId="0">
      <selection activeCell="K11" sqref="K11:N11"/>
    </sheetView>
  </sheetViews>
  <sheetFormatPr defaultRowHeight="14.25"/>
  <cols>
    <col min="1" max="26" width="3.125" style="8" customWidth="1"/>
    <col min="27" max="16384" width="9" style="79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150</v>
      </c>
      <c r="F2" s="32" t="s">
        <v>129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231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600.75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31016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118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253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42">
        <v>0</v>
      </c>
      <c r="T16" s="42"/>
      <c r="U16" s="42"/>
      <c r="V16" s="42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42">
        <v>0</v>
      </c>
      <c r="T18" s="42"/>
      <c r="U18" s="42"/>
      <c r="V18" s="42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1781</v>
      </c>
      <c r="L20" s="42"/>
      <c r="M20" s="42"/>
      <c r="N20" s="42"/>
      <c r="O20" s="42">
        <v>1837</v>
      </c>
      <c r="P20" s="42"/>
      <c r="Q20" s="42"/>
      <c r="R20" s="42"/>
      <c r="S20" s="42">
        <v>1767</v>
      </c>
      <c r="T20" s="42"/>
      <c r="U20" s="42"/>
      <c r="V20" s="42"/>
      <c r="W20" s="42">
        <f t="shared" si="0"/>
        <v>1795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0</v>
      </c>
      <c r="L22" s="42"/>
      <c r="M22" s="42"/>
      <c r="N22" s="42"/>
      <c r="O22" s="42">
        <v>0</v>
      </c>
      <c r="P22" s="42"/>
      <c r="Q22" s="42"/>
      <c r="R22" s="42"/>
      <c r="S22" s="42">
        <v>0</v>
      </c>
      <c r="T22" s="42"/>
      <c r="U22" s="42"/>
      <c r="V22" s="42"/>
      <c r="W22" s="42">
        <f t="shared" si="0"/>
        <v>0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0</v>
      </c>
      <c r="L23" s="42"/>
      <c r="M23" s="42"/>
      <c r="N23" s="42"/>
      <c r="O23" s="42">
        <v>0</v>
      </c>
      <c r="P23" s="42"/>
      <c r="Q23" s="42"/>
      <c r="R23" s="42"/>
      <c r="S23" s="42">
        <v>0</v>
      </c>
      <c r="T23" s="42"/>
      <c r="U23" s="42"/>
      <c r="V23" s="42"/>
      <c r="W23" s="42">
        <f t="shared" si="0"/>
        <v>0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1781</v>
      </c>
      <c r="L24" s="42"/>
      <c r="M24" s="42"/>
      <c r="N24" s="42"/>
      <c r="O24" s="42">
        <f>SUM(O16:R23)</f>
        <v>1837</v>
      </c>
      <c r="P24" s="42"/>
      <c r="Q24" s="42"/>
      <c r="R24" s="42"/>
      <c r="S24" s="42">
        <f>SUM(S16:V23)</f>
        <v>1767</v>
      </c>
      <c r="T24" s="42"/>
      <c r="U24" s="42"/>
      <c r="V24" s="42"/>
      <c r="W24" s="42">
        <f t="shared" si="0"/>
        <v>1795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420</v>
      </c>
      <c r="B28" s="54"/>
      <c r="C28" s="54"/>
      <c r="D28" s="54"/>
      <c r="E28" s="54"/>
      <c r="F28" s="54"/>
      <c r="G28" s="54"/>
      <c r="H28" s="54"/>
      <c r="I28" s="54"/>
      <c r="J28" s="54"/>
      <c r="K28" s="42">
        <v>107</v>
      </c>
      <c r="L28" s="42"/>
      <c r="M28" s="42"/>
      <c r="N28" s="42"/>
      <c r="O28" s="42">
        <v>79</v>
      </c>
      <c r="P28" s="42"/>
      <c r="Q28" s="42"/>
      <c r="R28" s="42"/>
      <c r="S28" s="42">
        <v>89</v>
      </c>
      <c r="T28" s="42"/>
      <c r="U28" s="42"/>
      <c r="V28" s="42"/>
      <c r="W28" s="42">
        <f>(K28+O28+S28)/3</f>
        <v>91.666666666666671</v>
      </c>
      <c r="X28" s="42"/>
      <c r="Y28" s="42"/>
      <c r="Z28" s="42"/>
    </row>
    <row r="29" spans="1:26" ht="18.95" customHeight="1">
      <c r="A29" s="54" t="s">
        <v>111</v>
      </c>
      <c r="B29" s="54"/>
      <c r="C29" s="54"/>
      <c r="D29" s="54"/>
      <c r="E29" s="54"/>
      <c r="F29" s="54"/>
      <c r="G29" s="54"/>
      <c r="H29" s="54"/>
      <c r="I29" s="54"/>
      <c r="J29" s="54"/>
      <c r="K29" s="42">
        <v>3103</v>
      </c>
      <c r="L29" s="42"/>
      <c r="M29" s="42"/>
      <c r="N29" s="42"/>
      <c r="O29" s="42">
        <v>2313</v>
      </c>
      <c r="P29" s="42"/>
      <c r="Q29" s="42"/>
      <c r="R29" s="42"/>
      <c r="S29" s="42">
        <v>1209</v>
      </c>
      <c r="T29" s="42"/>
      <c r="U29" s="42"/>
      <c r="V29" s="42"/>
      <c r="W29" s="42">
        <f>(K29+O29+S29)/3</f>
        <v>2208.3333333333335</v>
      </c>
      <c r="X29" s="42"/>
      <c r="Y29" s="42"/>
      <c r="Z29" s="42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>
      <c r="A35" s="16"/>
      <c r="B35" s="16"/>
      <c r="C35" s="16"/>
      <c r="D35" s="16"/>
      <c r="E35" s="31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42"/>
      <c r="X35" s="42"/>
      <c r="Y35" s="42"/>
      <c r="Z35" s="42"/>
    </row>
    <row r="36" spans="1:26" ht="18.95" customHeight="1"/>
    <row r="37" spans="1:26" ht="18.95" customHeight="1">
      <c r="A37" s="9" t="s">
        <v>178</v>
      </c>
    </row>
    <row r="38" spans="1:26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26" ht="18.95" customHeight="1">
      <c r="A39" s="16" t="s">
        <v>360</v>
      </c>
      <c r="B39" s="16"/>
      <c r="C39" s="16"/>
      <c r="D39" s="16"/>
      <c r="E39" s="31" t="s">
        <v>470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8"/>
    </row>
    <row r="40" spans="1:26" ht="18.95" customHeight="1">
      <c r="A40" s="16"/>
      <c r="B40" s="16"/>
      <c r="C40" s="16"/>
      <c r="D40" s="16"/>
      <c r="E40" s="31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48"/>
    </row>
    <row r="41" spans="1:26" ht="18.95" customHeight="1">
      <c r="A41" s="15"/>
      <c r="B41" s="19"/>
      <c r="C41" s="19"/>
      <c r="D41" s="26"/>
      <c r="E41" s="31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48"/>
    </row>
  </sheetData>
  <mergeCells count="123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6"/>
  <sheetViews>
    <sheetView view="pageBreakPreview" zoomScaleSheetLayoutView="100"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147</v>
      </c>
      <c r="F2" s="32" t="s">
        <v>126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332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1512.47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33959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284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1986</v>
      </c>
      <c r="L16" s="76"/>
      <c r="M16" s="76"/>
      <c r="N16" s="76"/>
      <c r="O16" s="76">
        <v>1897</v>
      </c>
      <c r="P16" s="76"/>
      <c r="Q16" s="76"/>
      <c r="R16" s="76"/>
      <c r="S16" s="76">
        <v>1471</v>
      </c>
      <c r="T16" s="76"/>
      <c r="U16" s="76"/>
      <c r="V16" s="76"/>
      <c r="W16" s="42">
        <f t="shared" si="0"/>
        <v>1784.6666666666667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206</v>
      </c>
      <c r="L18" s="76"/>
      <c r="M18" s="76"/>
      <c r="N18" s="76"/>
      <c r="O18" s="76">
        <v>207</v>
      </c>
      <c r="P18" s="76"/>
      <c r="Q18" s="76"/>
      <c r="R18" s="76"/>
      <c r="S18" s="76">
        <v>205</v>
      </c>
      <c r="T18" s="76"/>
      <c r="U18" s="76"/>
      <c r="V18" s="76"/>
      <c r="W18" s="42">
        <f t="shared" si="0"/>
        <v>206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1754</v>
      </c>
      <c r="L19" s="76"/>
      <c r="M19" s="76"/>
      <c r="N19" s="76"/>
      <c r="O19" s="76">
        <v>1799</v>
      </c>
      <c r="P19" s="76"/>
      <c r="Q19" s="76"/>
      <c r="R19" s="76"/>
      <c r="S19" s="76">
        <v>1746</v>
      </c>
      <c r="T19" s="76"/>
      <c r="U19" s="76"/>
      <c r="V19" s="76"/>
      <c r="W19" s="42">
        <f t="shared" si="0"/>
        <v>1766.3333333333333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4132</v>
      </c>
      <c r="L20" s="76"/>
      <c r="M20" s="76"/>
      <c r="N20" s="76"/>
      <c r="O20" s="76">
        <v>4273</v>
      </c>
      <c r="P20" s="76"/>
      <c r="Q20" s="76"/>
      <c r="R20" s="76"/>
      <c r="S20" s="76">
        <v>4334</v>
      </c>
      <c r="T20" s="76"/>
      <c r="U20" s="76"/>
      <c r="V20" s="76"/>
      <c r="W20" s="42">
        <f t="shared" si="0"/>
        <v>4246.333333333333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1366</v>
      </c>
      <c r="L21" s="76"/>
      <c r="M21" s="76"/>
      <c r="N21" s="76"/>
      <c r="O21" s="76">
        <v>1366</v>
      </c>
      <c r="P21" s="76"/>
      <c r="Q21" s="76"/>
      <c r="R21" s="76"/>
      <c r="S21" s="76">
        <v>1094</v>
      </c>
      <c r="T21" s="76"/>
      <c r="U21" s="76"/>
      <c r="V21" s="76"/>
      <c r="W21" s="42">
        <f t="shared" si="0"/>
        <v>1275.3333333333333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284</v>
      </c>
      <c r="L22" s="76"/>
      <c r="M22" s="76"/>
      <c r="N22" s="76"/>
      <c r="O22" s="76">
        <v>157</v>
      </c>
      <c r="P22" s="76"/>
      <c r="Q22" s="76"/>
      <c r="R22" s="76"/>
      <c r="S22" s="76">
        <v>809</v>
      </c>
      <c r="T22" s="76"/>
      <c r="U22" s="76"/>
      <c r="V22" s="76"/>
      <c r="W22" s="42">
        <f t="shared" si="0"/>
        <v>416.66666666666669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8090</v>
      </c>
      <c r="L23" s="76"/>
      <c r="M23" s="76"/>
      <c r="N23" s="76"/>
      <c r="O23" s="76">
        <v>21014</v>
      </c>
      <c r="P23" s="76"/>
      <c r="Q23" s="76"/>
      <c r="R23" s="76"/>
      <c r="S23" s="76">
        <v>26095</v>
      </c>
      <c r="T23" s="76"/>
      <c r="U23" s="76"/>
      <c r="V23" s="76"/>
      <c r="W23" s="42">
        <f t="shared" si="0"/>
        <v>18399.666666666668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17818</v>
      </c>
      <c r="L24" s="76"/>
      <c r="M24" s="76"/>
      <c r="N24" s="76"/>
      <c r="O24" s="76">
        <f>SUM(O16:R23)</f>
        <v>30713</v>
      </c>
      <c r="P24" s="76"/>
      <c r="Q24" s="76"/>
      <c r="R24" s="76"/>
      <c r="S24" s="76">
        <f>SUM(S16:V23)</f>
        <v>35754</v>
      </c>
      <c r="T24" s="76"/>
      <c r="U24" s="76"/>
      <c r="V24" s="76"/>
      <c r="W24" s="42">
        <f t="shared" si="0"/>
        <v>28095</v>
      </c>
      <c r="X24" s="42"/>
      <c r="Y24" s="42"/>
      <c r="Z24" s="42"/>
    </row>
    <row r="25" spans="1:26" ht="18.95" customHeight="1">
      <c r="O25" s="46"/>
      <c r="P25" s="46"/>
      <c r="Q25" s="46"/>
      <c r="R25" s="46"/>
      <c r="S25" s="46"/>
      <c r="T25" s="46"/>
      <c r="U25" s="46"/>
      <c r="V25" s="46"/>
    </row>
    <row r="26" spans="1:26" ht="18.95" customHeight="1">
      <c r="A26" s="9" t="s">
        <v>75</v>
      </c>
      <c r="D26" s="17"/>
      <c r="E26" s="17"/>
      <c r="F26" s="17"/>
      <c r="G26" s="17"/>
      <c r="O26" s="46"/>
      <c r="P26" s="46"/>
      <c r="Q26" s="46"/>
      <c r="R26" s="46"/>
      <c r="S26" s="46"/>
      <c r="T26" s="46"/>
      <c r="U26" s="46"/>
      <c r="V26" s="46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86" t="s">
        <v>345</v>
      </c>
      <c r="B28" s="86"/>
      <c r="C28" s="86"/>
      <c r="D28" s="86"/>
      <c r="E28" s="86"/>
      <c r="F28" s="86"/>
      <c r="G28" s="86"/>
      <c r="H28" s="86"/>
      <c r="I28" s="86"/>
      <c r="J28" s="86"/>
      <c r="K28" s="76">
        <v>11312</v>
      </c>
      <c r="L28" s="76"/>
      <c r="M28" s="76"/>
      <c r="N28" s="76"/>
      <c r="O28" s="76">
        <v>11785</v>
      </c>
      <c r="P28" s="76"/>
      <c r="Q28" s="76"/>
      <c r="R28" s="76"/>
      <c r="S28" s="76">
        <v>11721</v>
      </c>
      <c r="T28" s="76"/>
      <c r="U28" s="76"/>
      <c r="V28" s="76"/>
      <c r="W28" s="42">
        <f>(K28+O28+S28)/3</f>
        <v>11606</v>
      </c>
      <c r="X28" s="42"/>
      <c r="Y28" s="42"/>
      <c r="Z28" s="42"/>
    </row>
    <row r="29" spans="1:26" ht="18.95" customHeight="1">
      <c r="A29" s="86" t="s">
        <v>211</v>
      </c>
      <c r="B29" s="86"/>
      <c r="C29" s="86"/>
      <c r="D29" s="86"/>
      <c r="E29" s="86"/>
      <c r="F29" s="86"/>
      <c r="G29" s="86"/>
      <c r="H29" s="86"/>
      <c r="I29" s="86"/>
      <c r="J29" s="86"/>
      <c r="K29" s="76">
        <v>23372</v>
      </c>
      <c r="L29" s="76"/>
      <c r="M29" s="76"/>
      <c r="N29" s="76"/>
      <c r="O29" s="76">
        <v>22467</v>
      </c>
      <c r="P29" s="76"/>
      <c r="Q29" s="76"/>
      <c r="R29" s="76"/>
      <c r="S29" s="76">
        <v>20654</v>
      </c>
      <c r="T29" s="76"/>
      <c r="U29" s="76"/>
      <c r="V29" s="76"/>
      <c r="W29" s="42">
        <f>(K29+O29+S29)/3</f>
        <v>22164.333333333332</v>
      </c>
      <c r="X29" s="42"/>
      <c r="Y29" s="42"/>
      <c r="Z29" s="42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57" t="s">
        <v>237</v>
      </c>
      <c r="B33" s="59"/>
      <c r="C33" s="59"/>
      <c r="D33" s="67"/>
      <c r="E33" s="68" t="s">
        <v>113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7"/>
      <c r="W33" s="94">
        <v>284</v>
      </c>
      <c r="X33" s="96"/>
      <c r="Y33" s="96"/>
      <c r="Z33" s="97"/>
    </row>
    <row r="34" spans="1:26" ht="18.95" customHeight="1">
      <c r="A34" s="57" t="s">
        <v>239</v>
      </c>
      <c r="B34" s="59"/>
      <c r="C34" s="59"/>
      <c r="D34" s="67"/>
      <c r="E34" s="68" t="s">
        <v>351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7"/>
      <c r="W34" s="94">
        <v>12100</v>
      </c>
      <c r="X34" s="96"/>
      <c r="Y34" s="96"/>
      <c r="Z34" s="97"/>
    </row>
    <row r="35" spans="1:26" ht="18.95" customHeight="1">
      <c r="A35" s="57" t="s">
        <v>239</v>
      </c>
      <c r="B35" s="59"/>
      <c r="C35" s="59"/>
      <c r="D35" s="67"/>
      <c r="E35" s="68" t="s">
        <v>352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7"/>
      <c r="W35" s="94">
        <v>99</v>
      </c>
      <c r="X35" s="96"/>
      <c r="Y35" s="96"/>
      <c r="Z35" s="97"/>
    </row>
    <row r="36" spans="1:26" ht="18.95" customHeight="1">
      <c r="A36" s="57" t="s">
        <v>239</v>
      </c>
      <c r="B36" s="59"/>
      <c r="C36" s="59"/>
      <c r="D36" s="67"/>
      <c r="E36" s="68" t="s">
        <v>353</v>
      </c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7"/>
      <c r="W36" s="94">
        <v>58</v>
      </c>
      <c r="X36" s="96"/>
      <c r="Y36" s="96"/>
      <c r="Z36" s="97"/>
    </row>
    <row r="37" spans="1:26" ht="18.95" customHeight="1">
      <c r="A37" s="57" t="s">
        <v>230</v>
      </c>
      <c r="B37" s="59"/>
      <c r="C37" s="59"/>
      <c r="D37" s="67"/>
      <c r="E37" s="68" t="s">
        <v>269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7"/>
      <c r="W37" s="94">
        <v>14146</v>
      </c>
      <c r="X37" s="96"/>
      <c r="Y37" s="96"/>
      <c r="Z37" s="97"/>
    </row>
    <row r="38" spans="1:26" ht="18.95" customHeight="1">
      <c r="A38" s="57" t="s">
        <v>230</v>
      </c>
      <c r="B38" s="59"/>
      <c r="C38" s="59"/>
      <c r="D38" s="67"/>
      <c r="E38" s="68" t="s">
        <v>335</v>
      </c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7"/>
      <c r="W38" s="94">
        <v>77</v>
      </c>
      <c r="X38" s="96"/>
      <c r="Y38" s="96"/>
      <c r="Z38" s="97"/>
    </row>
    <row r="39" spans="1:26" ht="18.95" customHeight="1">
      <c r="A39" s="57" t="s">
        <v>230</v>
      </c>
      <c r="B39" s="59"/>
      <c r="C39" s="59"/>
      <c r="D39" s="67"/>
      <c r="E39" s="68" t="s">
        <v>347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7"/>
      <c r="W39" s="94">
        <v>544</v>
      </c>
      <c r="X39" s="96"/>
      <c r="Y39" s="96"/>
      <c r="Z39" s="97"/>
    </row>
    <row r="40" spans="1:26" ht="18.95" customHeight="1">
      <c r="A40" s="87"/>
      <c r="B40" s="87"/>
      <c r="C40" s="87"/>
      <c r="D40" s="87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5"/>
      <c r="X40" s="95"/>
      <c r="Y40" s="95"/>
      <c r="Z40" s="95"/>
    </row>
    <row r="41" spans="1:26" ht="18.95" hidden="1" customHeight="1"/>
    <row r="42" spans="1:26" ht="18.95" customHeight="1">
      <c r="A42" s="9" t="s">
        <v>178</v>
      </c>
    </row>
    <row r="43" spans="1:26" ht="18.95" customHeight="1">
      <c r="A43" s="10" t="s">
        <v>81</v>
      </c>
      <c r="B43" s="18"/>
      <c r="C43" s="18"/>
      <c r="D43" s="23"/>
      <c r="E43" s="10" t="s">
        <v>76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23"/>
    </row>
    <row r="44" spans="1:26" ht="18.95" customHeight="1">
      <c r="A44" s="88" t="s">
        <v>348</v>
      </c>
      <c r="B44" s="89"/>
      <c r="C44" s="89"/>
      <c r="D44" s="90"/>
      <c r="E44" s="92" t="s">
        <v>354</v>
      </c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8"/>
    </row>
    <row r="45" spans="1:26" ht="18.95" customHeight="1">
      <c r="A45" s="88" t="s">
        <v>349</v>
      </c>
      <c r="B45" s="89"/>
      <c r="C45" s="89"/>
      <c r="D45" s="90"/>
      <c r="E45" s="92" t="s">
        <v>358</v>
      </c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8"/>
    </row>
    <row r="46" spans="1:26" ht="18.95" customHeight="1">
      <c r="A46" s="57" t="s">
        <v>149</v>
      </c>
      <c r="B46" s="59"/>
      <c r="C46" s="59"/>
      <c r="D46" s="67"/>
      <c r="E46" s="68" t="s">
        <v>344</v>
      </c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7"/>
    </row>
  </sheetData>
  <mergeCells count="135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38:D38"/>
    <mergeCell ref="E38:V38"/>
    <mergeCell ref="W38:Z38"/>
    <mergeCell ref="A39:D39"/>
    <mergeCell ref="E39:V39"/>
    <mergeCell ref="W39:Z39"/>
    <mergeCell ref="A43:D43"/>
    <mergeCell ref="E43:Z43"/>
    <mergeCell ref="A44:D44"/>
    <mergeCell ref="E44:Z44"/>
    <mergeCell ref="A45:D45"/>
    <mergeCell ref="E45:Z45"/>
    <mergeCell ref="A46:D46"/>
    <mergeCell ref="E46:Z46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scale="94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0"/>
  <sheetViews>
    <sheetView view="pageBreakPreview" zoomScaleSheetLayoutView="100"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194</v>
      </c>
      <c r="F2" s="32" t="s">
        <v>123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280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1942.5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26532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284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>
      <c r="A9" s="99"/>
      <c r="N9" s="100" t="s">
        <v>163</v>
      </c>
    </row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0</v>
      </c>
      <c r="L12" s="76"/>
      <c r="M12" s="76"/>
      <c r="N12" s="76"/>
      <c r="O12" s="76">
        <v>0</v>
      </c>
      <c r="P12" s="76"/>
      <c r="Q12" s="76"/>
      <c r="R12" s="76"/>
      <c r="S12" s="76">
        <v>0</v>
      </c>
      <c r="T12" s="76"/>
      <c r="U12" s="76"/>
      <c r="V12" s="76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0</v>
      </c>
      <c r="L15" s="76"/>
      <c r="M15" s="76"/>
      <c r="N15" s="76"/>
      <c r="O15" s="76">
        <f>SUM(O12:R14)</f>
        <v>0</v>
      </c>
      <c r="P15" s="76"/>
      <c r="Q15" s="76"/>
      <c r="R15" s="76"/>
      <c r="S15" s="76">
        <f>SUM(S12:V14)</f>
        <v>0</v>
      </c>
      <c r="T15" s="76"/>
      <c r="U15" s="76"/>
      <c r="V15" s="76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0</v>
      </c>
      <c r="L16" s="76"/>
      <c r="M16" s="76"/>
      <c r="N16" s="76"/>
      <c r="O16" s="76">
        <v>0</v>
      </c>
      <c r="P16" s="76"/>
      <c r="Q16" s="76"/>
      <c r="R16" s="76"/>
      <c r="S16" s="76">
        <v>0</v>
      </c>
      <c r="T16" s="76"/>
      <c r="U16" s="76"/>
      <c r="V16" s="76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0</v>
      </c>
      <c r="L20" s="76"/>
      <c r="M20" s="76"/>
      <c r="N20" s="76"/>
      <c r="O20" s="76">
        <v>0</v>
      </c>
      <c r="P20" s="76"/>
      <c r="Q20" s="76"/>
      <c r="R20" s="76"/>
      <c r="S20" s="76">
        <v>0</v>
      </c>
      <c r="T20" s="76"/>
      <c r="U20" s="76"/>
      <c r="V20" s="76"/>
      <c r="W20" s="42">
        <f t="shared" si="0"/>
        <v>0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0</v>
      </c>
      <c r="L21" s="76"/>
      <c r="M21" s="76"/>
      <c r="N21" s="76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0</v>
      </c>
      <c r="L22" s="76"/>
      <c r="M22" s="76"/>
      <c r="N22" s="76"/>
      <c r="O22" s="76">
        <v>0</v>
      </c>
      <c r="P22" s="76"/>
      <c r="Q22" s="76"/>
      <c r="R22" s="76"/>
      <c r="S22" s="76">
        <v>0</v>
      </c>
      <c r="T22" s="76"/>
      <c r="U22" s="76"/>
      <c r="V22" s="76"/>
      <c r="W22" s="42">
        <f t="shared" si="0"/>
        <v>0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0</v>
      </c>
      <c r="L23" s="76"/>
      <c r="M23" s="76"/>
      <c r="N23" s="76"/>
      <c r="O23" s="76">
        <v>0</v>
      </c>
      <c r="P23" s="76"/>
      <c r="Q23" s="76"/>
      <c r="R23" s="76"/>
      <c r="S23" s="76">
        <v>0</v>
      </c>
      <c r="T23" s="76"/>
      <c r="U23" s="76"/>
      <c r="V23" s="76"/>
      <c r="W23" s="42">
        <f t="shared" si="0"/>
        <v>0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0</v>
      </c>
      <c r="L24" s="76"/>
      <c r="M24" s="76"/>
      <c r="N24" s="76"/>
      <c r="O24" s="76">
        <f>SUM(O16:R23)</f>
        <v>0</v>
      </c>
      <c r="P24" s="76"/>
      <c r="Q24" s="76"/>
      <c r="R24" s="76"/>
      <c r="S24" s="76">
        <f>SUM(S16:V23)</f>
        <v>0</v>
      </c>
      <c r="T24" s="76"/>
      <c r="U24" s="76"/>
      <c r="V24" s="76"/>
      <c r="W24" s="42">
        <f t="shared" si="0"/>
        <v>0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86" t="s">
        <v>235</v>
      </c>
      <c r="B28" s="86"/>
      <c r="C28" s="86"/>
      <c r="D28" s="86"/>
      <c r="E28" s="86"/>
      <c r="F28" s="86"/>
      <c r="G28" s="86"/>
      <c r="H28" s="86"/>
      <c r="I28" s="86"/>
      <c r="J28" s="86"/>
      <c r="K28" s="42">
        <v>0</v>
      </c>
      <c r="L28" s="42"/>
      <c r="M28" s="42"/>
      <c r="N28" s="42"/>
      <c r="O28" s="42">
        <v>0</v>
      </c>
      <c r="P28" s="42"/>
      <c r="Q28" s="42"/>
      <c r="R28" s="42"/>
      <c r="S28" s="42">
        <v>0</v>
      </c>
      <c r="T28" s="42"/>
      <c r="U28" s="42"/>
      <c r="V28" s="42"/>
      <c r="W28" s="42">
        <f>(K28+O28+S28)/3</f>
        <v>0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/>
      <c r="B32" s="16"/>
      <c r="C32" s="16"/>
      <c r="D32" s="16"/>
      <c r="E32" s="31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/>
      <c r="X32" s="42"/>
      <c r="Y32" s="42"/>
      <c r="Z32" s="42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/>
    <row r="36" spans="1:26" ht="18.95" customHeight="1">
      <c r="A36" s="9" t="s">
        <v>178</v>
      </c>
    </row>
    <row r="37" spans="1:26" ht="18.95" customHeight="1">
      <c r="A37" s="10" t="s">
        <v>81</v>
      </c>
      <c r="B37" s="18"/>
      <c r="C37" s="18"/>
      <c r="D37" s="23"/>
      <c r="E37" s="10" t="s">
        <v>76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3"/>
    </row>
    <row r="38" spans="1:26" ht="18.95" customHeight="1">
      <c r="A38" s="56" t="s">
        <v>360</v>
      </c>
      <c r="B38" s="56"/>
      <c r="C38" s="56"/>
      <c r="D38" s="56"/>
      <c r="E38" s="68" t="s">
        <v>361</v>
      </c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7"/>
    </row>
    <row r="39" spans="1:26" ht="18.95" customHeight="1">
      <c r="A39" s="16"/>
      <c r="B39" s="16"/>
      <c r="C39" s="16"/>
      <c r="D39" s="16"/>
      <c r="E39" s="15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6"/>
    </row>
    <row r="40" spans="1:26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</sheetData>
  <mergeCells count="11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7:D37"/>
    <mergeCell ref="E37:Z37"/>
    <mergeCell ref="A38:D38"/>
    <mergeCell ref="E38:Z38"/>
    <mergeCell ref="A39:D39"/>
    <mergeCell ref="E39:Z39"/>
    <mergeCell ref="A40:D40"/>
    <mergeCell ref="E40:Z40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7"/>
  <sheetViews>
    <sheetView view="pageBreakPreview" zoomScaleSheetLayoutView="100"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199</v>
      </c>
      <c r="F2" s="32" t="s">
        <v>370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16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1494.03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34408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284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253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0</v>
      </c>
      <c r="L12" s="76"/>
      <c r="M12" s="76"/>
      <c r="N12" s="76"/>
      <c r="O12" s="76">
        <v>0</v>
      </c>
      <c r="P12" s="76"/>
      <c r="Q12" s="76"/>
      <c r="R12" s="76"/>
      <c r="S12" s="76">
        <v>0</v>
      </c>
      <c r="T12" s="76"/>
      <c r="U12" s="76"/>
      <c r="V12" s="76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0</v>
      </c>
      <c r="L15" s="76"/>
      <c r="M15" s="76"/>
      <c r="N15" s="76"/>
      <c r="O15" s="76">
        <f>SUM(O12:R14)</f>
        <v>0</v>
      </c>
      <c r="P15" s="76"/>
      <c r="Q15" s="76"/>
      <c r="R15" s="76"/>
      <c r="S15" s="76">
        <f>SUM(S12:V14)</f>
        <v>0</v>
      </c>
      <c r="T15" s="76"/>
      <c r="U15" s="76"/>
      <c r="V15" s="76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0</v>
      </c>
      <c r="L16" s="76"/>
      <c r="M16" s="76"/>
      <c r="N16" s="76"/>
      <c r="O16" s="76">
        <v>0</v>
      </c>
      <c r="P16" s="76"/>
      <c r="Q16" s="76"/>
      <c r="R16" s="76"/>
      <c r="S16" s="76">
        <v>0</v>
      </c>
      <c r="T16" s="76"/>
      <c r="U16" s="76"/>
      <c r="V16" s="76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19367</v>
      </c>
      <c r="L20" s="76"/>
      <c r="M20" s="76"/>
      <c r="N20" s="76"/>
      <c r="O20" s="76">
        <v>20505</v>
      </c>
      <c r="P20" s="76"/>
      <c r="Q20" s="76"/>
      <c r="R20" s="76"/>
      <c r="S20" s="76">
        <v>20556</v>
      </c>
      <c r="T20" s="76"/>
      <c r="U20" s="76"/>
      <c r="V20" s="76"/>
      <c r="W20" s="42">
        <f t="shared" si="0"/>
        <v>20142.666666666668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0</v>
      </c>
      <c r="L21" s="76"/>
      <c r="M21" s="76"/>
      <c r="N21" s="76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297</v>
      </c>
      <c r="L22" s="76"/>
      <c r="M22" s="76"/>
      <c r="N22" s="76"/>
      <c r="O22" s="76">
        <v>0</v>
      </c>
      <c r="P22" s="76"/>
      <c r="Q22" s="76"/>
      <c r="R22" s="76"/>
      <c r="S22" s="76">
        <v>1193</v>
      </c>
      <c r="T22" s="76"/>
      <c r="U22" s="76"/>
      <c r="V22" s="76"/>
      <c r="W22" s="42">
        <f t="shared" si="0"/>
        <v>496.66666666666669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292</v>
      </c>
      <c r="L23" s="76"/>
      <c r="M23" s="76"/>
      <c r="N23" s="76"/>
      <c r="O23" s="76">
        <v>0</v>
      </c>
      <c r="P23" s="76"/>
      <c r="Q23" s="76"/>
      <c r="R23" s="76"/>
      <c r="S23" s="76">
        <v>15125</v>
      </c>
      <c r="T23" s="76"/>
      <c r="U23" s="76"/>
      <c r="V23" s="76"/>
      <c r="W23" s="42">
        <f t="shared" si="0"/>
        <v>5139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19956</v>
      </c>
      <c r="L24" s="76"/>
      <c r="M24" s="76"/>
      <c r="N24" s="76"/>
      <c r="O24" s="76">
        <f>SUM(O16:R23)</f>
        <v>20505</v>
      </c>
      <c r="P24" s="76"/>
      <c r="Q24" s="76"/>
      <c r="R24" s="76"/>
      <c r="S24" s="76">
        <f>SUM(S16:V23)</f>
        <v>36874</v>
      </c>
      <c r="T24" s="76"/>
      <c r="U24" s="76"/>
      <c r="V24" s="76"/>
      <c r="W24" s="42">
        <f t="shared" si="0"/>
        <v>25778.333333333332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86" t="s">
        <v>235</v>
      </c>
      <c r="B28" s="86"/>
      <c r="C28" s="86"/>
      <c r="D28" s="86"/>
      <c r="E28" s="86"/>
      <c r="F28" s="86"/>
      <c r="G28" s="86"/>
      <c r="H28" s="86"/>
      <c r="I28" s="86"/>
      <c r="J28" s="86"/>
      <c r="K28" s="76">
        <v>10426</v>
      </c>
      <c r="L28" s="76"/>
      <c r="M28" s="76"/>
      <c r="N28" s="76"/>
      <c r="O28" s="76">
        <v>10995</v>
      </c>
      <c r="P28" s="76"/>
      <c r="Q28" s="76"/>
      <c r="R28" s="76"/>
      <c r="S28" s="76">
        <v>10717</v>
      </c>
      <c r="T28" s="76"/>
      <c r="U28" s="76"/>
      <c r="V28" s="76"/>
      <c r="W28" s="42">
        <f>(K28+O28+S28)/3</f>
        <v>10712.666666666666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57" t="s">
        <v>237</v>
      </c>
      <c r="B32" s="59"/>
      <c r="C32" s="59"/>
      <c r="D32" s="67"/>
      <c r="E32" s="68" t="s">
        <v>52</v>
      </c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7"/>
      <c r="W32" s="94">
        <v>297</v>
      </c>
      <c r="X32" s="96"/>
      <c r="Y32" s="96"/>
      <c r="Z32" s="97"/>
    </row>
    <row r="33" spans="1:26" ht="18.95" customHeight="1">
      <c r="A33" s="57" t="s">
        <v>230</v>
      </c>
      <c r="B33" s="59"/>
      <c r="C33" s="59"/>
      <c r="D33" s="67"/>
      <c r="E33" s="68" t="s">
        <v>233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7"/>
      <c r="W33" s="94">
        <v>1595</v>
      </c>
      <c r="X33" s="96"/>
      <c r="Y33" s="96"/>
      <c r="Z33" s="97"/>
    </row>
    <row r="34" spans="1:26" ht="18.95" customHeight="1">
      <c r="A34" s="57" t="s">
        <v>230</v>
      </c>
      <c r="B34" s="59"/>
      <c r="C34" s="59"/>
      <c r="D34" s="67"/>
      <c r="E34" s="68" t="s">
        <v>365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7"/>
      <c r="W34" s="94">
        <v>2530</v>
      </c>
      <c r="X34" s="96"/>
      <c r="Y34" s="96"/>
      <c r="Z34" s="97"/>
    </row>
    <row r="35" spans="1:26" ht="18.95" customHeight="1">
      <c r="A35" s="57" t="s">
        <v>230</v>
      </c>
      <c r="B35" s="59"/>
      <c r="C35" s="59"/>
      <c r="D35" s="67"/>
      <c r="E35" s="68" t="s">
        <v>366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7"/>
      <c r="W35" s="94">
        <v>11000</v>
      </c>
      <c r="X35" s="96"/>
      <c r="Y35" s="96"/>
      <c r="Z35" s="97"/>
    </row>
    <row r="36" spans="1:26" ht="18.95" customHeight="1">
      <c r="A36" s="57" t="s">
        <v>230</v>
      </c>
      <c r="B36" s="59"/>
      <c r="C36" s="59"/>
      <c r="D36" s="67"/>
      <c r="E36" s="68" t="s">
        <v>367</v>
      </c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7"/>
      <c r="W36" s="94">
        <v>720</v>
      </c>
      <c r="X36" s="96"/>
      <c r="Y36" s="96"/>
      <c r="Z36" s="97"/>
    </row>
    <row r="37" spans="1:26" ht="18.95" customHeight="1">
      <c r="A37" s="57" t="s">
        <v>230</v>
      </c>
      <c r="B37" s="59"/>
      <c r="C37" s="59"/>
      <c r="D37" s="67"/>
      <c r="E37" s="68" t="s">
        <v>369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7"/>
      <c r="W37" s="94">
        <v>473</v>
      </c>
      <c r="X37" s="96"/>
      <c r="Y37" s="96"/>
      <c r="Z37" s="97"/>
    </row>
    <row r="38" spans="1:26" ht="18.95" customHeight="1"/>
    <row r="39" spans="1:26" ht="18.95" customHeight="1">
      <c r="A39" s="9" t="s">
        <v>178</v>
      </c>
    </row>
    <row r="40" spans="1:26" ht="18.95" customHeight="1">
      <c r="A40" s="10" t="s">
        <v>81</v>
      </c>
      <c r="B40" s="18"/>
      <c r="C40" s="18"/>
      <c r="D40" s="23"/>
      <c r="E40" s="10" t="s">
        <v>76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23"/>
    </row>
    <row r="41" spans="1:26" ht="18.95" customHeight="1">
      <c r="A41" s="56" t="s">
        <v>306</v>
      </c>
      <c r="B41" s="56"/>
      <c r="C41" s="56"/>
      <c r="D41" s="56"/>
      <c r="E41" s="68" t="s">
        <v>148</v>
      </c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7"/>
    </row>
    <row r="42" spans="1:26" ht="18.95" customHeight="1">
      <c r="A42" s="56" t="s">
        <v>364</v>
      </c>
      <c r="B42" s="56"/>
      <c r="C42" s="56"/>
      <c r="D42" s="56"/>
      <c r="E42" s="68" t="s">
        <v>344</v>
      </c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7"/>
    </row>
    <row r="43" spans="1:26" ht="18.95" hidden="1" customHeight="1">
      <c r="A43" s="56"/>
      <c r="B43" s="56"/>
      <c r="C43" s="56"/>
      <c r="D43" s="56"/>
      <c r="E43" s="68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7"/>
    </row>
    <row r="44" spans="1:26" ht="18.95" hidden="1" customHeight="1">
      <c r="A44" s="56"/>
      <c r="B44" s="56"/>
      <c r="C44" s="56"/>
      <c r="D44" s="56"/>
      <c r="E44" s="68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7"/>
    </row>
    <row r="45" spans="1:26" ht="18.95" hidden="1" customHeight="1">
      <c r="A45" s="56"/>
      <c r="B45" s="56"/>
      <c r="C45" s="56"/>
      <c r="D45" s="56"/>
      <c r="E45" s="68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7"/>
    </row>
    <row r="46" spans="1:26" ht="18.95" hidden="1" customHeight="1">
      <c r="A46" s="56"/>
      <c r="B46" s="56"/>
      <c r="C46" s="56"/>
      <c r="D46" s="56"/>
      <c r="E46" s="68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7"/>
    </row>
    <row r="47" spans="1:26" ht="18.75" hidden="1" customHeight="1">
      <c r="A47" s="56"/>
      <c r="B47" s="56"/>
      <c r="C47" s="56"/>
      <c r="D47" s="56"/>
      <c r="E47" s="68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7"/>
    </row>
  </sheetData>
  <mergeCells count="135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40:D40"/>
    <mergeCell ref="E40:Z40"/>
    <mergeCell ref="A41:D41"/>
    <mergeCell ref="E41:Z41"/>
    <mergeCell ref="A42:D42"/>
    <mergeCell ref="E42:Z42"/>
    <mergeCell ref="A43:D43"/>
    <mergeCell ref="E43:Z43"/>
    <mergeCell ref="A44:D44"/>
    <mergeCell ref="E44:Z44"/>
    <mergeCell ref="A45:D45"/>
    <mergeCell ref="E45:Z45"/>
    <mergeCell ref="A46:D46"/>
    <mergeCell ref="E46:Z46"/>
    <mergeCell ref="A47:D47"/>
    <mergeCell ref="E47:Z47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scale="92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39"/>
  <sheetViews>
    <sheetView view="pageBreakPreview" zoomScaleSheetLayoutView="100"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159</v>
      </c>
      <c r="F2" s="32" t="s">
        <v>122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221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262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122.53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34012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284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2</v>
      </c>
      <c r="L12" s="76"/>
      <c r="M12" s="76"/>
      <c r="N12" s="76"/>
      <c r="O12" s="76">
        <v>2</v>
      </c>
      <c r="P12" s="76"/>
      <c r="Q12" s="76"/>
      <c r="R12" s="76"/>
      <c r="S12" s="76">
        <v>3</v>
      </c>
      <c r="T12" s="76"/>
      <c r="U12" s="76"/>
      <c r="V12" s="76"/>
      <c r="W12" s="42">
        <f t="shared" ref="W12:W24" si="0">(K12+O12+S12)/3</f>
        <v>2.3333333333333335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2</v>
      </c>
      <c r="L15" s="76"/>
      <c r="M15" s="76"/>
      <c r="N15" s="76"/>
      <c r="O15" s="76">
        <f>SUM(O12:R14)</f>
        <v>2</v>
      </c>
      <c r="P15" s="76"/>
      <c r="Q15" s="76"/>
      <c r="R15" s="76"/>
      <c r="S15" s="76">
        <f>SUM(S12:V14)</f>
        <v>3</v>
      </c>
      <c r="T15" s="76"/>
      <c r="U15" s="76"/>
      <c r="V15" s="76"/>
      <c r="W15" s="42">
        <f t="shared" si="0"/>
        <v>2.3333333333333335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154</v>
      </c>
      <c r="L16" s="76"/>
      <c r="M16" s="76"/>
      <c r="N16" s="76"/>
      <c r="O16" s="76">
        <v>147</v>
      </c>
      <c r="P16" s="76"/>
      <c r="Q16" s="76"/>
      <c r="R16" s="76"/>
      <c r="S16" s="76">
        <v>227</v>
      </c>
      <c r="T16" s="76"/>
      <c r="U16" s="76"/>
      <c r="V16" s="76"/>
      <c r="W16" s="42">
        <f t="shared" si="0"/>
        <v>176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384</v>
      </c>
      <c r="L18" s="76"/>
      <c r="M18" s="76"/>
      <c r="N18" s="76"/>
      <c r="O18" s="76">
        <v>410</v>
      </c>
      <c r="P18" s="76"/>
      <c r="Q18" s="76"/>
      <c r="R18" s="76"/>
      <c r="S18" s="76">
        <v>571</v>
      </c>
      <c r="T18" s="76"/>
      <c r="U18" s="76"/>
      <c r="V18" s="76"/>
      <c r="W18" s="42">
        <f t="shared" si="0"/>
        <v>455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968</v>
      </c>
      <c r="L20" s="76"/>
      <c r="M20" s="76"/>
      <c r="N20" s="76"/>
      <c r="O20" s="76">
        <v>1034</v>
      </c>
      <c r="P20" s="76"/>
      <c r="Q20" s="76"/>
      <c r="R20" s="76"/>
      <c r="S20" s="76">
        <v>1043</v>
      </c>
      <c r="T20" s="76"/>
      <c r="U20" s="76"/>
      <c r="V20" s="76"/>
      <c r="W20" s="42">
        <f t="shared" si="0"/>
        <v>1015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0</v>
      </c>
      <c r="L21" s="76"/>
      <c r="M21" s="76"/>
      <c r="N21" s="76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1439</v>
      </c>
      <c r="L22" s="76"/>
      <c r="M22" s="76"/>
      <c r="N22" s="76"/>
      <c r="O22" s="76">
        <v>92</v>
      </c>
      <c r="P22" s="76"/>
      <c r="Q22" s="76"/>
      <c r="R22" s="76"/>
      <c r="S22" s="76">
        <v>19</v>
      </c>
      <c r="T22" s="76"/>
      <c r="U22" s="76"/>
      <c r="V22" s="76"/>
      <c r="W22" s="42">
        <f t="shared" si="0"/>
        <v>516.66666666666663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364</v>
      </c>
      <c r="L23" s="76"/>
      <c r="M23" s="76"/>
      <c r="N23" s="76"/>
      <c r="O23" s="76">
        <v>75</v>
      </c>
      <c r="P23" s="76"/>
      <c r="Q23" s="76"/>
      <c r="R23" s="76"/>
      <c r="S23" s="76">
        <v>101</v>
      </c>
      <c r="T23" s="76"/>
      <c r="U23" s="76"/>
      <c r="V23" s="76"/>
      <c r="W23" s="42">
        <f t="shared" si="0"/>
        <v>180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3309</v>
      </c>
      <c r="L24" s="42"/>
      <c r="M24" s="42"/>
      <c r="N24" s="42"/>
      <c r="O24" s="42">
        <f>SUM(O16:R23)</f>
        <v>1758</v>
      </c>
      <c r="P24" s="42"/>
      <c r="Q24" s="42"/>
      <c r="R24" s="42"/>
      <c r="S24" s="42">
        <f>SUM(S16:V23)</f>
        <v>1961</v>
      </c>
      <c r="T24" s="42"/>
      <c r="U24" s="42"/>
      <c r="V24" s="42"/>
      <c r="W24" s="42">
        <f t="shared" si="0"/>
        <v>2342.6666666666665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86" t="s">
        <v>235</v>
      </c>
      <c r="B28" s="86"/>
      <c r="C28" s="86"/>
      <c r="D28" s="86"/>
      <c r="E28" s="86"/>
      <c r="F28" s="86"/>
      <c r="G28" s="86"/>
      <c r="H28" s="86"/>
      <c r="I28" s="86"/>
      <c r="J28" s="86"/>
      <c r="K28" s="76">
        <v>627</v>
      </c>
      <c r="L28" s="76"/>
      <c r="M28" s="76"/>
      <c r="N28" s="76"/>
      <c r="O28" s="76">
        <v>384</v>
      </c>
      <c r="P28" s="76"/>
      <c r="Q28" s="76"/>
      <c r="R28" s="76"/>
      <c r="S28" s="76">
        <v>231</v>
      </c>
      <c r="T28" s="76"/>
      <c r="U28" s="76"/>
      <c r="V28" s="76"/>
      <c r="W28" s="42">
        <f>(K28+O28+S28)/3</f>
        <v>414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56" t="s">
        <v>237</v>
      </c>
      <c r="B32" s="56"/>
      <c r="C32" s="56"/>
      <c r="D32" s="56"/>
      <c r="E32" s="68" t="s">
        <v>371</v>
      </c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7"/>
      <c r="W32" s="76">
        <v>1401</v>
      </c>
      <c r="X32" s="76"/>
      <c r="Y32" s="76"/>
      <c r="Z32" s="76"/>
    </row>
    <row r="33" spans="1:26" ht="18.95" customHeight="1">
      <c r="A33" s="56" t="s">
        <v>239</v>
      </c>
      <c r="B33" s="56"/>
      <c r="C33" s="56"/>
      <c r="D33" s="56"/>
      <c r="E33" s="68" t="s">
        <v>373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7"/>
      <c r="W33" s="76">
        <v>92</v>
      </c>
      <c r="X33" s="76"/>
      <c r="Y33" s="76"/>
      <c r="Z33" s="76"/>
    </row>
    <row r="34" spans="1:26" ht="18.95" customHeight="1">
      <c r="A34" s="56" t="s">
        <v>230</v>
      </c>
      <c r="B34" s="56"/>
      <c r="C34" s="56"/>
      <c r="D34" s="56"/>
      <c r="E34" s="68" t="s">
        <v>158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7"/>
      <c r="W34" s="76">
        <v>19</v>
      </c>
      <c r="X34" s="76"/>
      <c r="Y34" s="76"/>
      <c r="Z34" s="76"/>
    </row>
    <row r="35" spans="1:26" ht="18.95" customHeight="1"/>
    <row r="36" spans="1:26" ht="18.95" customHeight="1">
      <c r="A36" s="9" t="s">
        <v>178</v>
      </c>
    </row>
    <row r="37" spans="1:26" ht="18.95" customHeight="1">
      <c r="A37" s="10" t="s">
        <v>81</v>
      </c>
      <c r="B37" s="18"/>
      <c r="C37" s="18"/>
      <c r="D37" s="23"/>
      <c r="E37" s="10" t="s">
        <v>76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3"/>
    </row>
    <row r="38" spans="1:26" ht="18.95" customHeight="1">
      <c r="A38" s="56" t="s">
        <v>149</v>
      </c>
      <c r="B38" s="56"/>
      <c r="C38" s="56"/>
      <c r="D38" s="56"/>
      <c r="E38" s="68" t="s">
        <v>344</v>
      </c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7"/>
    </row>
    <row r="39" spans="1:26" ht="18.95" customHeight="1">
      <c r="A39" s="56"/>
      <c r="B39" s="56"/>
      <c r="C39" s="56"/>
      <c r="D39" s="56"/>
      <c r="E39" s="68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7"/>
    </row>
  </sheetData>
  <mergeCells count="116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7:D37"/>
    <mergeCell ref="E37:Z37"/>
    <mergeCell ref="A38:D38"/>
    <mergeCell ref="E38:Z38"/>
    <mergeCell ref="A39:D39"/>
    <mergeCell ref="E39:Z39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0"/>
  <sheetViews>
    <sheetView workbookViewId="0">
      <selection activeCell="K11" sqref="K11:N11"/>
    </sheetView>
  </sheetViews>
  <sheetFormatPr defaultRowHeight="14.25"/>
  <cols>
    <col min="1" max="26" width="3.125" style="8" customWidth="1"/>
    <col min="27" max="16384" width="9" style="79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200</v>
      </c>
      <c r="F2" s="32" t="s">
        <v>71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331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859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37238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118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91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42">
        <v>0</v>
      </c>
      <c r="T16" s="42"/>
      <c r="U16" s="42"/>
      <c r="V16" s="42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42">
        <v>0</v>
      </c>
      <c r="T18" s="42"/>
      <c r="U18" s="42"/>
      <c r="V18" s="42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0</v>
      </c>
      <c r="L20" s="42"/>
      <c r="M20" s="42"/>
      <c r="N20" s="42"/>
      <c r="O20" s="42">
        <v>0</v>
      </c>
      <c r="P20" s="42"/>
      <c r="Q20" s="42"/>
      <c r="R20" s="42"/>
      <c r="S20" s="42">
        <v>0</v>
      </c>
      <c r="T20" s="42"/>
      <c r="U20" s="42"/>
      <c r="V20" s="42"/>
      <c r="W20" s="42">
        <f t="shared" si="0"/>
        <v>0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0</v>
      </c>
      <c r="L22" s="42"/>
      <c r="M22" s="42"/>
      <c r="N22" s="42"/>
      <c r="O22" s="42">
        <v>0</v>
      </c>
      <c r="P22" s="42"/>
      <c r="Q22" s="42"/>
      <c r="R22" s="42"/>
      <c r="S22" s="42">
        <v>0</v>
      </c>
      <c r="T22" s="42"/>
      <c r="U22" s="42"/>
      <c r="V22" s="42"/>
      <c r="W22" s="42">
        <f t="shared" si="0"/>
        <v>0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0</v>
      </c>
      <c r="L23" s="42"/>
      <c r="M23" s="42"/>
      <c r="N23" s="42"/>
      <c r="O23" s="42">
        <v>0</v>
      </c>
      <c r="P23" s="42"/>
      <c r="Q23" s="42"/>
      <c r="R23" s="42"/>
      <c r="S23" s="42">
        <v>3938</v>
      </c>
      <c r="T23" s="42"/>
      <c r="U23" s="42"/>
      <c r="V23" s="42"/>
      <c r="W23" s="42">
        <f t="shared" si="0"/>
        <v>1312.6666666666667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0</v>
      </c>
      <c r="L24" s="42"/>
      <c r="M24" s="42"/>
      <c r="N24" s="42"/>
      <c r="O24" s="42">
        <f>SUM(O16:R23)</f>
        <v>0</v>
      </c>
      <c r="P24" s="42"/>
      <c r="Q24" s="42"/>
      <c r="R24" s="42"/>
      <c r="S24" s="42">
        <f>SUM(S16:V23)</f>
        <v>3938</v>
      </c>
      <c r="T24" s="42"/>
      <c r="U24" s="42"/>
      <c r="V24" s="42"/>
      <c r="W24" s="42">
        <f t="shared" si="0"/>
        <v>1312.6666666666667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98</v>
      </c>
      <c r="B28" s="54"/>
      <c r="C28" s="54"/>
      <c r="D28" s="54"/>
      <c r="E28" s="54"/>
      <c r="F28" s="54"/>
      <c r="G28" s="54"/>
      <c r="H28" s="54"/>
      <c r="I28" s="54"/>
      <c r="J28" s="54"/>
      <c r="K28" s="42">
        <v>76</v>
      </c>
      <c r="L28" s="42"/>
      <c r="M28" s="42"/>
      <c r="N28" s="42"/>
      <c r="O28" s="42">
        <v>66</v>
      </c>
      <c r="P28" s="42"/>
      <c r="Q28" s="42"/>
      <c r="R28" s="42"/>
      <c r="S28" s="42">
        <v>69</v>
      </c>
      <c r="T28" s="42"/>
      <c r="U28" s="42"/>
      <c r="V28" s="42"/>
      <c r="W28" s="42">
        <f>(K28+O28+S28)/3</f>
        <v>70.333333333333329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 t="s">
        <v>230</v>
      </c>
      <c r="B32" s="16"/>
      <c r="C32" s="16"/>
      <c r="D32" s="16"/>
      <c r="E32" s="31" t="s">
        <v>428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>
        <v>3938</v>
      </c>
      <c r="X32" s="42"/>
      <c r="Y32" s="42"/>
      <c r="Z32" s="42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/>
    <row r="36" spans="1:26" ht="18.95" customHeight="1">
      <c r="A36" s="9" t="s">
        <v>178</v>
      </c>
    </row>
    <row r="37" spans="1:26" ht="18.95" customHeight="1">
      <c r="A37" s="10" t="s">
        <v>81</v>
      </c>
      <c r="B37" s="18"/>
      <c r="C37" s="18"/>
      <c r="D37" s="23"/>
      <c r="E37" s="10" t="s">
        <v>76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3"/>
    </row>
    <row r="38" spans="1:26" ht="18.95" customHeight="1">
      <c r="A38" s="16" t="s">
        <v>306</v>
      </c>
      <c r="B38" s="16"/>
      <c r="C38" s="16"/>
      <c r="D38" s="16"/>
      <c r="E38" s="31" t="s">
        <v>472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48"/>
    </row>
    <row r="39" spans="1:26" ht="18.95" customHeight="1">
      <c r="A39" s="16"/>
      <c r="B39" s="16"/>
      <c r="C39" s="16"/>
      <c r="D39" s="16"/>
      <c r="E39" s="15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6"/>
    </row>
    <row r="40" spans="1:26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</sheetData>
  <mergeCells count="11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7:D37"/>
    <mergeCell ref="E37:Z37"/>
    <mergeCell ref="A38:D38"/>
    <mergeCell ref="E38:Z38"/>
    <mergeCell ref="A39:D39"/>
    <mergeCell ref="E39:Z39"/>
    <mergeCell ref="A40:D40"/>
    <mergeCell ref="E40:Z40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0"/>
  <sheetViews>
    <sheetView workbookViewId="0">
      <selection activeCell="K11" sqref="K11:N11"/>
    </sheetView>
  </sheetViews>
  <sheetFormatPr defaultRowHeight="14.25"/>
  <cols>
    <col min="1" max="26" width="3.125" style="8" customWidth="1"/>
    <col min="27" max="16384" width="9" style="79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266</v>
      </c>
      <c r="F2" s="32" t="s">
        <v>248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61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283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675.17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38899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118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91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42">
        <v>0</v>
      </c>
      <c r="T16" s="42"/>
      <c r="U16" s="42"/>
      <c r="V16" s="42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42">
        <v>0</v>
      </c>
      <c r="T18" s="42"/>
      <c r="U18" s="42"/>
      <c r="V18" s="42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0</v>
      </c>
      <c r="T19" s="42"/>
      <c r="U19" s="42"/>
      <c r="V19" s="42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0</v>
      </c>
      <c r="L20" s="42"/>
      <c r="M20" s="42"/>
      <c r="N20" s="42"/>
      <c r="O20" s="42">
        <v>0</v>
      </c>
      <c r="P20" s="42"/>
      <c r="Q20" s="42"/>
      <c r="R20" s="42"/>
      <c r="S20" s="42">
        <v>0</v>
      </c>
      <c r="T20" s="42"/>
      <c r="U20" s="42"/>
      <c r="V20" s="42"/>
      <c r="W20" s="42">
        <f t="shared" si="0"/>
        <v>0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0</v>
      </c>
      <c r="L22" s="42"/>
      <c r="M22" s="42"/>
      <c r="N22" s="42"/>
      <c r="O22" s="42">
        <v>0</v>
      </c>
      <c r="P22" s="42"/>
      <c r="Q22" s="42"/>
      <c r="R22" s="42"/>
      <c r="S22" s="42">
        <v>0</v>
      </c>
      <c r="T22" s="42"/>
      <c r="U22" s="42"/>
      <c r="V22" s="42"/>
      <c r="W22" s="42">
        <f t="shared" si="0"/>
        <v>0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0</v>
      </c>
      <c r="L23" s="42"/>
      <c r="M23" s="42"/>
      <c r="N23" s="42"/>
      <c r="O23" s="42">
        <v>0</v>
      </c>
      <c r="P23" s="42"/>
      <c r="Q23" s="42"/>
      <c r="R23" s="42"/>
      <c r="S23" s="42">
        <v>2508</v>
      </c>
      <c r="T23" s="42"/>
      <c r="U23" s="42"/>
      <c r="V23" s="42"/>
      <c r="W23" s="42">
        <f t="shared" si="0"/>
        <v>836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0</v>
      </c>
      <c r="L24" s="42"/>
      <c r="M24" s="42"/>
      <c r="N24" s="42"/>
      <c r="O24" s="42">
        <f>SUM(O16:R23)</f>
        <v>0</v>
      </c>
      <c r="P24" s="42"/>
      <c r="Q24" s="42"/>
      <c r="R24" s="42"/>
      <c r="S24" s="42">
        <f>SUM(S16:V23)</f>
        <v>2508</v>
      </c>
      <c r="T24" s="42"/>
      <c r="U24" s="42"/>
      <c r="V24" s="42"/>
      <c r="W24" s="42">
        <f t="shared" si="0"/>
        <v>836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473</v>
      </c>
      <c r="B28" s="54"/>
      <c r="C28" s="54"/>
      <c r="D28" s="54"/>
      <c r="E28" s="54"/>
      <c r="F28" s="54"/>
      <c r="G28" s="54"/>
      <c r="H28" s="54"/>
      <c r="I28" s="54"/>
      <c r="J28" s="54"/>
      <c r="K28" s="42">
        <v>43</v>
      </c>
      <c r="L28" s="42"/>
      <c r="M28" s="42"/>
      <c r="N28" s="42"/>
      <c r="O28" s="42">
        <v>36</v>
      </c>
      <c r="P28" s="42"/>
      <c r="Q28" s="42"/>
      <c r="R28" s="42"/>
      <c r="S28" s="42">
        <v>39</v>
      </c>
      <c r="T28" s="42"/>
      <c r="U28" s="42"/>
      <c r="V28" s="42"/>
      <c r="W28" s="42">
        <f>(K28+O28+S28)/3</f>
        <v>39.333333333333336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 t="s">
        <v>230</v>
      </c>
      <c r="B32" s="16"/>
      <c r="C32" s="16"/>
      <c r="D32" s="16"/>
      <c r="E32" s="31" t="s">
        <v>428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>
        <v>2508</v>
      </c>
      <c r="X32" s="42"/>
      <c r="Y32" s="42"/>
      <c r="Z32" s="42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/>
    <row r="36" spans="1:26" ht="18.95" customHeight="1">
      <c r="A36" s="9" t="s">
        <v>178</v>
      </c>
    </row>
    <row r="37" spans="1:26" ht="18.95" customHeight="1">
      <c r="A37" s="10" t="s">
        <v>81</v>
      </c>
      <c r="B37" s="18"/>
      <c r="C37" s="18"/>
      <c r="D37" s="23"/>
      <c r="E37" s="10" t="s">
        <v>76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3"/>
    </row>
    <row r="38" spans="1:26" ht="18.95" customHeight="1">
      <c r="A38" s="16" t="s">
        <v>306</v>
      </c>
      <c r="B38" s="16"/>
      <c r="C38" s="16"/>
      <c r="D38" s="16"/>
      <c r="E38" s="31" t="s">
        <v>474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48"/>
    </row>
    <row r="39" spans="1:26" ht="18.95" customHeight="1">
      <c r="A39" s="16"/>
      <c r="B39" s="16"/>
      <c r="C39" s="16"/>
      <c r="D39" s="16"/>
      <c r="E39" s="15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6"/>
    </row>
    <row r="40" spans="1:26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</sheetData>
  <mergeCells count="11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7:D37"/>
    <mergeCell ref="E37:Z37"/>
    <mergeCell ref="A38:D38"/>
    <mergeCell ref="E38:Z38"/>
    <mergeCell ref="A39:D39"/>
    <mergeCell ref="E39:Z39"/>
    <mergeCell ref="A40:D40"/>
    <mergeCell ref="E40:Z40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69"/>
  <sheetViews>
    <sheetView view="pageBreakPreview" zoomScaleSheetLayoutView="100" workbookViewId="0">
      <selection activeCell="K11" sqref="K11:N11"/>
    </sheetView>
  </sheetViews>
  <sheetFormatPr defaultRowHeight="14.25"/>
  <cols>
    <col min="1" max="26" width="3.125" style="8" customWidth="1"/>
    <col min="27" max="16384" width="9" style="79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267</v>
      </c>
      <c r="F2" s="32" t="s">
        <v>174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475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12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4954.12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36595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245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253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76">
        <v>0</v>
      </c>
      <c r="T12" s="76"/>
      <c r="U12" s="76"/>
      <c r="V12" s="76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76">
        <f>SUM(S12:V14)</f>
        <v>0</v>
      </c>
      <c r="T15" s="76"/>
      <c r="U15" s="76"/>
      <c r="V15" s="76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76">
        <v>0</v>
      </c>
      <c r="T16" s="76"/>
      <c r="U16" s="76"/>
      <c r="V16" s="76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5800</v>
      </c>
      <c r="L20" s="42"/>
      <c r="M20" s="42"/>
      <c r="N20" s="42"/>
      <c r="O20" s="42">
        <v>10695</v>
      </c>
      <c r="P20" s="42"/>
      <c r="Q20" s="42"/>
      <c r="R20" s="42"/>
      <c r="S20" s="76">
        <v>14750</v>
      </c>
      <c r="T20" s="76"/>
      <c r="U20" s="76"/>
      <c r="V20" s="76"/>
      <c r="W20" s="42">
        <f t="shared" si="0"/>
        <v>10415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1608</v>
      </c>
      <c r="L22" s="42"/>
      <c r="M22" s="42"/>
      <c r="N22" s="42"/>
      <c r="O22" s="42">
        <v>204</v>
      </c>
      <c r="P22" s="42"/>
      <c r="Q22" s="42"/>
      <c r="R22" s="42"/>
      <c r="S22" s="76">
        <v>854</v>
      </c>
      <c r="T22" s="76"/>
      <c r="U22" s="76"/>
      <c r="V22" s="76"/>
      <c r="W22" s="42">
        <f t="shared" si="0"/>
        <v>888.66666666666663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33565</v>
      </c>
      <c r="L23" s="42"/>
      <c r="M23" s="42"/>
      <c r="N23" s="42"/>
      <c r="O23" s="42">
        <v>5077</v>
      </c>
      <c r="P23" s="42"/>
      <c r="Q23" s="42"/>
      <c r="R23" s="42"/>
      <c r="S23" s="76">
        <f>(484000+302500+1058200+22729300+2747800)/1000</f>
        <v>27321.8</v>
      </c>
      <c r="T23" s="76"/>
      <c r="U23" s="76"/>
      <c r="V23" s="76"/>
      <c r="W23" s="42">
        <f t="shared" si="0"/>
        <v>21987.933333333334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40973</v>
      </c>
      <c r="L24" s="42"/>
      <c r="M24" s="42"/>
      <c r="N24" s="42"/>
      <c r="O24" s="42">
        <f>SUM(O16:R23)</f>
        <v>15976</v>
      </c>
      <c r="P24" s="42"/>
      <c r="Q24" s="42"/>
      <c r="R24" s="42"/>
      <c r="S24" s="76">
        <f>SUM(S16:V23)</f>
        <v>42925.8</v>
      </c>
      <c r="T24" s="76"/>
      <c r="U24" s="76"/>
      <c r="V24" s="76"/>
      <c r="W24" s="42">
        <f t="shared" si="0"/>
        <v>33291.6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204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65152</v>
      </c>
      <c r="L28" s="76"/>
      <c r="M28" s="76"/>
      <c r="N28" s="76"/>
      <c r="O28" s="76">
        <v>79263</v>
      </c>
      <c r="P28" s="76"/>
      <c r="Q28" s="76"/>
      <c r="R28" s="76"/>
      <c r="S28" s="76">
        <v>66940</v>
      </c>
      <c r="T28" s="76"/>
      <c r="U28" s="76"/>
      <c r="V28" s="76"/>
      <c r="W28" s="76">
        <f>(K28+O28+S28)/3</f>
        <v>70451.666666666672</v>
      </c>
      <c r="X28" s="76"/>
      <c r="Y28" s="76"/>
      <c r="Z28" s="76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5" t="s">
        <v>237</v>
      </c>
      <c r="B32" s="19"/>
      <c r="C32" s="19"/>
      <c r="D32" s="26"/>
      <c r="E32" s="28" t="s">
        <v>28</v>
      </c>
      <c r="F32" s="33" t="s">
        <v>238</v>
      </c>
      <c r="G32" s="33" t="s">
        <v>238</v>
      </c>
      <c r="H32" s="33" t="s">
        <v>238</v>
      </c>
      <c r="I32" s="33" t="s">
        <v>238</v>
      </c>
      <c r="J32" s="33" t="s">
        <v>238</v>
      </c>
      <c r="K32" s="33" t="s">
        <v>238</v>
      </c>
      <c r="L32" s="33" t="s">
        <v>238</v>
      </c>
      <c r="M32" s="33" t="s">
        <v>238</v>
      </c>
      <c r="N32" s="33" t="s">
        <v>238</v>
      </c>
      <c r="O32" s="33" t="s">
        <v>238</v>
      </c>
      <c r="P32" s="33" t="s">
        <v>238</v>
      </c>
      <c r="Q32" s="33" t="s">
        <v>238</v>
      </c>
      <c r="R32" s="33" t="s">
        <v>238</v>
      </c>
      <c r="S32" s="33" t="s">
        <v>238</v>
      </c>
      <c r="T32" s="33" t="s">
        <v>238</v>
      </c>
      <c r="U32" s="33" t="s">
        <v>238</v>
      </c>
      <c r="V32" s="43" t="s">
        <v>238</v>
      </c>
      <c r="W32" s="42">
        <v>11070</v>
      </c>
      <c r="X32" s="42"/>
      <c r="Y32" s="42"/>
      <c r="Z32" s="42"/>
    </row>
    <row r="33" spans="1:26" ht="18.95" customHeight="1">
      <c r="A33" s="15" t="s">
        <v>237</v>
      </c>
      <c r="B33" s="19"/>
      <c r="C33" s="19"/>
      <c r="D33" s="26"/>
      <c r="E33" s="28" t="s">
        <v>455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43"/>
      <c r="W33" s="42">
        <v>22000</v>
      </c>
      <c r="X33" s="42"/>
      <c r="Y33" s="42"/>
      <c r="Z33" s="42"/>
    </row>
    <row r="34" spans="1:26" ht="18.95" customHeight="1">
      <c r="A34" s="15" t="s">
        <v>237</v>
      </c>
      <c r="B34" s="19"/>
      <c r="C34" s="19"/>
      <c r="D34" s="26"/>
      <c r="E34" s="28" t="s">
        <v>139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43"/>
      <c r="W34" s="42">
        <v>825</v>
      </c>
      <c r="X34" s="42"/>
      <c r="Y34" s="42"/>
      <c r="Z34" s="42"/>
    </row>
    <row r="35" spans="1:26" ht="18.95" customHeight="1">
      <c r="A35" s="15" t="s">
        <v>237</v>
      </c>
      <c r="B35" s="19"/>
      <c r="C35" s="19"/>
      <c r="D35" s="26"/>
      <c r="E35" s="28" t="s">
        <v>141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43"/>
      <c r="W35" s="42">
        <v>495</v>
      </c>
      <c r="X35" s="42"/>
      <c r="Y35" s="42"/>
      <c r="Z35" s="42"/>
    </row>
    <row r="36" spans="1:26" ht="18.95" customHeight="1">
      <c r="A36" s="15" t="s">
        <v>237</v>
      </c>
      <c r="B36" s="19"/>
      <c r="C36" s="19"/>
      <c r="D36" s="26"/>
      <c r="E36" s="28" t="s">
        <v>334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43"/>
      <c r="W36" s="42">
        <v>374</v>
      </c>
      <c r="X36" s="42"/>
      <c r="Y36" s="42"/>
      <c r="Z36" s="42"/>
    </row>
    <row r="37" spans="1:26" ht="18.95" customHeight="1">
      <c r="A37" s="15" t="s">
        <v>237</v>
      </c>
      <c r="B37" s="19"/>
      <c r="C37" s="19"/>
      <c r="D37" s="26"/>
      <c r="E37" s="28" t="s">
        <v>33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43"/>
      <c r="W37" s="42">
        <v>180</v>
      </c>
      <c r="X37" s="42"/>
      <c r="Y37" s="42"/>
      <c r="Z37" s="42"/>
    </row>
    <row r="38" spans="1:26" ht="18.95" customHeight="1">
      <c r="A38" s="15" t="s">
        <v>237</v>
      </c>
      <c r="B38" s="19"/>
      <c r="C38" s="19"/>
      <c r="D38" s="26"/>
      <c r="E38" s="28" t="s">
        <v>275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43"/>
      <c r="W38" s="42">
        <v>73</v>
      </c>
      <c r="X38" s="42"/>
      <c r="Y38" s="42"/>
      <c r="Z38" s="42"/>
    </row>
    <row r="39" spans="1:26" ht="18.95" customHeight="1">
      <c r="A39" s="15" t="s">
        <v>237</v>
      </c>
      <c r="B39" s="19"/>
      <c r="C39" s="19"/>
      <c r="D39" s="26"/>
      <c r="E39" s="28" t="s">
        <v>356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43"/>
      <c r="W39" s="42">
        <v>58</v>
      </c>
      <c r="X39" s="42"/>
      <c r="Y39" s="42"/>
      <c r="Z39" s="42"/>
    </row>
    <row r="40" spans="1:26" ht="18.95" customHeight="1">
      <c r="A40" s="15" t="s">
        <v>237</v>
      </c>
      <c r="B40" s="19"/>
      <c r="C40" s="19"/>
      <c r="D40" s="26"/>
      <c r="E40" s="28" t="s">
        <v>477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43"/>
      <c r="W40" s="42">
        <v>29</v>
      </c>
      <c r="X40" s="42"/>
      <c r="Y40" s="42"/>
      <c r="Z40" s="42"/>
    </row>
    <row r="41" spans="1:26" ht="18.95" customHeight="1">
      <c r="A41" s="15" t="s">
        <v>237</v>
      </c>
      <c r="B41" s="19"/>
      <c r="C41" s="19"/>
      <c r="D41" s="26"/>
      <c r="E41" s="28" t="s">
        <v>480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43"/>
      <c r="W41" s="42">
        <v>28</v>
      </c>
      <c r="X41" s="42"/>
      <c r="Y41" s="42"/>
      <c r="Z41" s="42"/>
    </row>
    <row r="42" spans="1:26" ht="18.95" customHeight="1">
      <c r="A42" s="15" t="s">
        <v>237</v>
      </c>
      <c r="B42" s="19"/>
      <c r="C42" s="19"/>
      <c r="D42" s="26"/>
      <c r="E42" s="28" t="s">
        <v>482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43"/>
      <c r="W42" s="42">
        <v>22</v>
      </c>
      <c r="X42" s="42"/>
      <c r="Y42" s="42"/>
      <c r="Z42" s="42"/>
    </row>
    <row r="43" spans="1:26" ht="18.95" customHeight="1">
      <c r="A43" s="15" t="s">
        <v>237</v>
      </c>
      <c r="B43" s="19"/>
      <c r="C43" s="19"/>
      <c r="D43" s="26"/>
      <c r="E43" s="28" t="s">
        <v>246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43"/>
      <c r="W43" s="42">
        <v>19</v>
      </c>
      <c r="X43" s="42"/>
      <c r="Y43" s="42"/>
      <c r="Z43" s="42"/>
    </row>
    <row r="44" spans="1:26" ht="18.95" customHeight="1">
      <c r="A44" s="15" t="s">
        <v>239</v>
      </c>
      <c r="B44" s="19"/>
      <c r="C44" s="19"/>
      <c r="D44" s="26"/>
      <c r="E44" s="28" t="s">
        <v>484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43"/>
      <c r="W44" s="42">
        <v>204</v>
      </c>
      <c r="X44" s="42"/>
      <c r="Y44" s="42"/>
      <c r="Z44" s="42"/>
    </row>
    <row r="45" spans="1:26" ht="18.95" customHeight="1">
      <c r="A45" s="15" t="s">
        <v>239</v>
      </c>
      <c r="B45" s="19"/>
      <c r="C45" s="19"/>
      <c r="D45" s="26"/>
      <c r="E45" s="28" t="s">
        <v>201</v>
      </c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43"/>
      <c r="W45" s="42">
        <v>1848</v>
      </c>
      <c r="X45" s="42"/>
      <c r="Y45" s="42"/>
      <c r="Z45" s="42"/>
    </row>
    <row r="46" spans="1:26" ht="18.95" customHeight="1">
      <c r="A46" s="15" t="s">
        <v>239</v>
      </c>
      <c r="B46" s="19"/>
      <c r="C46" s="19"/>
      <c r="D46" s="26"/>
      <c r="E46" s="28" t="s">
        <v>355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43"/>
      <c r="W46" s="42">
        <v>2428</v>
      </c>
      <c r="X46" s="42"/>
      <c r="Y46" s="42"/>
      <c r="Z46" s="42"/>
    </row>
    <row r="47" spans="1:26" ht="18.95" customHeight="1">
      <c r="A47" s="16" t="s">
        <v>230</v>
      </c>
      <c r="B47" s="16"/>
      <c r="C47" s="16"/>
      <c r="D47" s="16"/>
      <c r="E47" s="31" t="s">
        <v>486</v>
      </c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3"/>
      <c r="W47" s="76">
        <v>352000</v>
      </c>
      <c r="X47" s="76"/>
      <c r="Y47" s="76"/>
      <c r="Z47" s="76"/>
    </row>
    <row r="48" spans="1:26" ht="18.95" customHeight="1">
      <c r="A48" s="16" t="s">
        <v>230</v>
      </c>
      <c r="B48" s="16"/>
      <c r="C48" s="16"/>
      <c r="D48" s="16"/>
      <c r="E48" s="31" t="s">
        <v>469</v>
      </c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3"/>
      <c r="W48" s="76">
        <v>242000</v>
      </c>
      <c r="X48" s="76"/>
      <c r="Y48" s="76"/>
      <c r="Z48" s="76"/>
    </row>
    <row r="49" spans="1:26" ht="18.95" customHeight="1">
      <c r="A49" s="16" t="s">
        <v>230</v>
      </c>
      <c r="B49" s="16"/>
      <c r="C49" s="16"/>
      <c r="D49" s="16"/>
      <c r="E49" s="31" t="s">
        <v>487</v>
      </c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3"/>
      <c r="W49" s="76">
        <v>484000</v>
      </c>
      <c r="X49" s="76"/>
      <c r="Y49" s="76"/>
      <c r="Z49" s="76"/>
    </row>
    <row r="50" spans="1:26" ht="18.95" customHeight="1">
      <c r="A50" s="16" t="s">
        <v>230</v>
      </c>
      <c r="B50" s="16"/>
      <c r="C50" s="16"/>
      <c r="D50" s="16"/>
      <c r="E50" s="31" t="s">
        <v>488</v>
      </c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3"/>
      <c r="W50" s="76">
        <v>302500</v>
      </c>
      <c r="X50" s="76"/>
      <c r="Y50" s="76"/>
      <c r="Z50" s="76"/>
    </row>
    <row r="51" spans="1:26" ht="18.95" customHeight="1">
      <c r="A51" s="16" t="s">
        <v>230</v>
      </c>
      <c r="B51" s="16"/>
      <c r="C51" s="16"/>
      <c r="D51" s="16"/>
      <c r="E51" s="31" t="s">
        <v>490</v>
      </c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3"/>
      <c r="W51" s="76">
        <v>181500</v>
      </c>
      <c r="X51" s="76"/>
      <c r="Y51" s="76"/>
      <c r="Z51" s="76"/>
    </row>
    <row r="52" spans="1:26" ht="18.95" customHeight="1">
      <c r="A52" s="16" t="s">
        <v>230</v>
      </c>
      <c r="B52" s="16"/>
      <c r="C52" s="16"/>
      <c r="D52" s="16"/>
      <c r="E52" s="31" t="s">
        <v>23</v>
      </c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3"/>
      <c r="W52" s="76">
        <v>1058200</v>
      </c>
      <c r="X52" s="76"/>
      <c r="Y52" s="76"/>
      <c r="Z52" s="76"/>
    </row>
    <row r="53" spans="1:26" ht="18.95" customHeight="1">
      <c r="A53" s="16" t="s">
        <v>230</v>
      </c>
      <c r="B53" s="16"/>
      <c r="C53" s="16"/>
      <c r="D53" s="16"/>
      <c r="E53" s="31" t="s">
        <v>491</v>
      </c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3"/>
      <c r="W53" s="76">
        <f>8800000+13200000</f>
        <v>22000000</v>
      </c>
      <c r="X53" s="76"/>
      <c r="Y53" s="76"/>
      <c r="Z53" s="76"/>
    </row>
    <row r="54" spans="1:26" ht="18.95" customHeight="1">
      <c r="A54" s="16" t="s">
        <v>230</v>
      </c>
      <c r="B54" s="16"/>
      <c r="C54" s="16"/>
      <c r="D54" s="16"/>
      <c r="E54" s="31" t="s">
        <v>438</v>
      </c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3"/>
      <c r="W54" s="76">
        <v>259644</v>
      </c>
      <c r="X54" s="76"/>
      <c r="Y54" s="76"/>
      <c r="Z54" s="76"/>
    </row>
    <row r="55" spans="1:26" ht="18.95" customHeight="1">
      <c r="A55" s="16" t="s">
        <v>230</v>
      </c>
      <c r="B55" s="16"/>
      <c r="C55" s="16"/>
      <c r="D55" s="16"/>
      <c r="E55" s="31" t="s">
        <v>495</v>
      </c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3"/>
      <c r="W55" s="76">
        <v>547800</v>
      </c>
      <c r="X55" s="76"/>
      <c r="Y55" s="76"/>
      <c r="Z55" s="76"/>
    </row>
    <row r="56" spans="1:26" ht="18.95" customHeight="1">
      <c r="A56" s="16" t="s">
        <v>230</v>
      </c>
      <c r="B56" s="16"/>
      <c r="C56" s="16"/>
      <c r="D56" s="16"/>
      <c r="E56" s="31" t="s">
        <v>357</v>
      </c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3"/>
      <c r="W56" s="76">
        <v>2747800</v>
      </c>
      <c r="X56" s="76"/>
      <c r="Y56" s="76"/>
      <c r="Z56" s="76"/>
    </row>
    <row r="57" spans="1:26" ht="18.95" customHeight="1"/>
    <row r="58" spans="1:26" ht="18.95" customHeight="1">
      <c r="A58" s="9" t="s">
        <v>178</v>
      </c>
    </row>
    <row r="59" spans="1:26" ht="18.95" customHeight="1">
      <c r="A59" s="10" t="s">
        <v>81</v>
      </c>
      <c r="B59" s="18"/>
      <c r="C59" s="18"/>
      <c r="D59" s="23"/>
      <c r="E59" s="10" t="s">
        <v>76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23"/>
    </row>
    <row r="60" spans="1:26" ht="18.95" customHeight="1">
      <c r="A60" s="56" t="s">
        <v>306</v>
      </c>
      <c r="B60" s="56"/>
      <c r="C60" s="56"/>
      <c r="D60" s="56"/>
      <c r="E60" s="68" t="s">
        <v>496</v>
      </c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4"/>
    </row>
    <row r="61" spans="1:26" ht="18.95" customHeight="1">
      <c r="A61" s="56" t="s">
        <v>306</v>
      </c>
      <c r="B61" s="56"/>
      <c r="C61" s="56"/>
      <c r="D61" s="56"/>
      <c r="E61" s="68" t="s">
        <v>325</v>
      </c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4"/>
    </row>
    <row r="62" spans="1:26" ht="18.95" customHeight="1">
      <c r="A62" s="56" t="s">
        <v>306</v>
      </c>
      <c r="B62" s="56"/>
      <c r="C62" s="56"/>
      <c r="D62" s="56"/>
      <c r="E62" s="68" t="s">
        <v>497</v>
      </c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4"/>
    </row>
    <row r="63" spans="1:26" ht="18.95" customHeight="1">
      <c r="A63" s="56" t="s">
        <v>306</v>
      </c>
      <c r="B63" s="56"/>
      <c r="C63" s="56"/>
      <c r="D63" s="56"/>
      <c r="E63" s="68" t="s">
        <v>498</v>
      </c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4"/>
    </row>
    <row r="64" spans="1:26" ht="18.95" customHeight="1">
      <c r="A64" s="56" t="s">
        <v>306</v>
      </c>
      <c r="B64" s="56"/>
      <c r="C64" s="56"/>
      <c r="D64" s="56"/>
      <c r="E64" s="68" t="s">
        <v>251</v>
      </c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4"/>
    </row>
    <row r="65" spans="1:26" ht="18.95" customHeight="1">
      <c r="A65" s="16"/>
      <c r="B65" s="16"/>
      <c r="C65" s="16"/>
      <c r="D65" s="16"/>
      <c r="E65" s="3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3"/>
    </row>
    <row r="66" spans="1:26" ht="18.95" customHeight="1">
      <c r="A66" s="16"/>
      <c r="B66" s="16"/>
      <c r="C66" s="16"/>
      <c r="D66" s="16"/>
      <c r="E66" s="3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3"/>
    </row>
    <row r="67" spans="1:26" ht="18.95" customHeight="1">
      <c r="A67" s="16"/>
      <c r="B67" s="16"/>
      <c r="C67" s="16"/>
      <c r="D67" s="16"/>
      <c r="E67" s="3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3"/>
    </row>
    <row r="68" spans="1:26" ht="18.95" customHeight="1">
      <c r="A68" s="16"/>
      <c r="B68" s="16"/>
      <c r="C68" s="16"/>
      <c r="D68" s="16"/>
      <c r="E68" s="3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3"/>
    </row>
    <row r="69" spans="1:26" ht="18.95" customHeight="1">
      <c r="A69" s="16"/>
      <c r="B69" s="16"/>
      <c r="C69" s="16"/>
      <c r="D69" s="16"/>
      <c r="E69" s="3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3"/>
    </row>
  </sheetData>
  <mergeCells count="19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38:D38"/>
    <mergeCell ref="E38:V38"/>
    <mergeCell ref="W38:Z38"/>
    <mergeCell ref="A39:D39"/>
    <mergeCell ref="E39:V39"/>
    <mergeCell ref="W39:Z39"/>
    <mergeCell ref="A40:D40"/>
    <mergeCell ref="E40:V40"/>
    <mergeCell ref="W40:Z40"/>
    <mergeCell ref="A41:D41"/>
    <mergeCell ref="E41:V41"/>
    <mergeCell ref="W41:Z41"/>
    <mergeCell ref="A42:D42"/>
    <mergeCell ref="E42:V42"/>
    <mergeCell ref="W42:Z42"/>
    <mergeCell ref="A43:D43"/>
    <mergeCell ref="E43:V43"/>
    <mergeCell ref="W43:Z43"/>
    <mergeCell ref="A44:D44"/>
    <mergeCell ref="E44:V44"/>
    <mergeCell ref="W44:Z44"/>
    <mergeCell ref="A45:D45"/>
    <mergeCell ref="E45:V45"/>
    <mergeCell ref="W45:Z45"/>
    <mergeCell ref="A46:D46"/>
    <mergeCell ref="E46:V46"/>
    <mergeCell ref="W46:Z46"/>
    <mergeCell ref="A47:D47"/>
    <mergeCell ref="E47:V47"/>
    <mergeCell ref="W47:Z47"/>
    <mergeCell ref="A48:D48"/>
    <mergeCell ref="E48:V48"/>
    <mergeCell ref="W48:Z48"/>
    <mergeCell ref="A49:D49"/>
    <mergeCell ref="E49:V49"/>
    <mergeCell ref="W49:Z49"/>
    <mergeCell ref="A50:D50"/>
    <mergeCell ref="E50:V50"/>
    <mergeCell ref="W50:Z50"/>
    <mergeCell ref="A51:D51"/>
    <mergeCell ref="E51:V51"/>
    <mergeCell ref="W51:Z51"/>
    <mergeCell ref="A52:D52"/>
    <mergeCell ref="E52:V52"/>
    <mergeCell ref="W52:Z52"/>
    <mergeCell ref="A53:D53"/>
    <mergeCell ref="E53:V53"/>
    <mergeCell ref="W53:Z53"/>
    <mergeCell ref="A54:D54"/>
    <mergeCell ref="E54:V54"/>
    <mergeCell ref="W54:Z54"/>
    <mergeCell ref="A55:D55"/>
    <mergeCell ref="E55:V55"/>
    <mergeCell ref="W55:Z55"/>
    <mergeCell ref="A56:D56"/>
    <mergeCell ref="E56:V56"/>
    <mergeCell ref="W56:Z56"/>
    <mergeCell ref="A59:D59"/>
    <mergeCell ref="E59:Z59"/>
    <mergeCell ref="A60:D60"/>
    <mergeCell ref="E60:Z60"/>
    <mergeCell ref="A61:D61"/>
    <mergeCell ref="E61:Z61"/>
    <mergeCell ref="A62:D62"/>
    <mergeCell ref="E62:Z62"/>
    <mergeCell ref="A63:D63"/>
    <mergeCell ref="E63:Z63"/>
    <mergeCell ref="A64:D64"/>
    <mergeCell ref="E64:Z64"/>
    <mergeCell ref="A65:D65"/>
    <mergeCell ref="E65:Z65"/>
    <mergeCell ref="A66:D66"/>
    <mergeCell ref="E66:Z66"/>
    <mergeCell ref="A67:D67"/>
    <mergeCell ref="E67:Z67"/>
    <mergeCell ref="A68:D68"/>
    <mergeCell ref="E68:Z68"/>
    <mergeCell ref="A69:D69"/>
    <mergeCell ref="E69:Z69"/>
    <mergeCell ref="A12:B15"/>
    <mergeCell ref="C16:F19"/>
    <mergeCell ref="P2:Z8"/>
    <mergeCell ref="A16:B24"/>
  </mergeCells>
  <phoneticPr fontId="5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1"/>
  <sheetViews>
    <sheetView workbookViewId="0">
      <selection activeCell="K11" sqref="K11:N11"/>
    </sheetView>
  </sheetViews>
  <sheetFormatPr defaultRowHeight="14.25"/>
  <cols>
    <col min="1" max="26" width="3.125" style="8" customWidth="1"/>
    <col min="27" max="16384" width="9" style="79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105">
        <v>21</v>
      </c>
      <c r="F2" s="32" t="s">
        <v>176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85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166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546.91999999999996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37924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245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253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76">
        <v>0</v>
      </c>
      <c r="T12" s="76"/>
      <c r="U12" s="76"/>
      <c r="V12" s="76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76">
        <f>SUM(S12:V14)</f>
        <v>0</v>
      </c>
      <c r="T15" s="76"/>
      <c r="U15" s="76"/>
      <c r="V15" s="76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76">
        <v>0</v>
      </c>
      <c r="T16" s="76"/>
      <c r="U16" s="76"/>
      <c r="V16" s="76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0</v>
      </c>
      <c r="L20" s="42"/>
      <c r="M20" s="42"/>
      <c r="N20" s="42"/>
      <c r="O20" s="42">
        <v>0</v>
      </c>
      <c r="P20" s="42"/>
      <c r="Q20" s="42"/>
      <c r="R20" s="42"/>
      <c r="S20" s="76">
        <v>0</v>
      </c>
      <c r="T20" s="76"/>
      <c r="U20" s="76"/>
      <c r="V20" s="76"/>
      <c r="W20" s="42">
        <f t="shared" si="0"/>
        <v>0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0</v>
      </c>
      <c r="L22" s="42"/>
      <c r="M22" s="42"/>
      <c r="N22" s="42"/>
      <c r="O22" s="42">
        <v>171</v>
      </c>
      <c r="P22" s="42"/>
      <c r="Q22" s="42"/>
      <c r="R22" s="42"/>
      <c r="S22" s="76">
        <v>0</v>
      </c>
      <c r="T22" s="76"/>
      <c r="U22" s="76"/>
      <c r="V22" s="76"/>
      <c r="W22" s="42">
        <f t="shared" si="0"/>
        <v>57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2376</v>
      </c>
      <c r="L23" s="42"/>
      <c r="M23" s="42"/>
      <c r="N23" s="42"/>
      <c r="O23" s="42">
        <v>0</v>
      </c>
      <c r="P23" s="42"/>
      <c r="Q23" s="42"/>
      <c r="R23" s="42"/>
      <c r="S23" s="76">
        <v>0</v>
      </c>
      <c r="T23" s="76"/>
      <c r="U23" s="76"/>
      <c r="V23" s="76"/>
      <c r="W23" s="42">
        <f t="shared" si="0"/>
        <v>792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2376</v>
      </c>
      <c r="L24" s="42"/>
      <c r="M24" s="42"/>
      <c r="N24" s="42"/>
      <c r="O24" s="42">
        <f>SUM(O16:R23)</f>
        <v>171</v>
      </c>
      <c r="P24" s="42"/>
      <c r="Q24" s="42"/>
      <c r="R24" s="42"/>
      <c r="S24" s="76">
        <f>SUM(S16:V23)</f>
        <v>0</v>
      </c>
      <c r="T24" s="76"/>
      <c r="U24" s="76"/>
      <c r="V24" s="76"/>
      <c r="W24" s="42">
        <f t="shared" si="0"/>
        <v>849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501</v>
      </c>
      <c r="B28" s="54"/>
      <c r="C28" s="54"/>
      <c r="D28" s="54"/>
      <c r="E28" s="54"/>
      <c r="F28" s="54"/>
      <c r="G28" s="54"/>
      <c r="H28" s="54"/>
      <c r="I28" s="54"/>
      <c r="J28" s="54"/>
      <c r="K28" s="42">
        <v>8</v>
      </c>
      <c r="L28" s="42"/>
      <c r="M28" s="42"/>
      <c r="N28" s="42"/>
      <c r="O28" s="42">
        <v>8</v>
      </c>
      <c r="P28" s="42"/>
      <c r="Q28" s="42"/>
      <c r="R28" s="42"/>
      <c r="S28" s="76">
        <v>6</v>
      </c>
      <c r="T28" s="76"/>
      <c r="U28" s="76"/>
      <c r="V28" s="76"/>
      <c r="W28" s="42">
        <f>(K28+O28+S28)/3</f>
        <v>7.333333333333333</v>
      </c>
      <c r="X28" s="42"/>
      <c r="Y28" s="42"/>
      <c r="Z28" s="42"/>
    </row>
    <row r="29" spans="1:26" ht="18.95" customHeight="1">
      <c r="A29" s="54" t="s">
        <v>363</v>
      </c>
      <c r="B29" s="54"/>
      <c r="C29" s="54"/>
      <c r="D29" s="54"/>
      <c r="E29" s="54"/>
      <c r="F29" s="54"/>
      <c r="G29" s="54"/>
      <c r="H29" s="54"/>
      <c r="I29" s="54"/>
      <c r="J29" s="54"/>
      <c r="K29" s="42">
        <v>1212</v>
      </c>
      <c r="L29" s="42"/>
      <c r="M29" s="42"/>
      <c r="N29" s="42"/>
      <c r="O29" s="42">
        <v>1246</v>
      </c>
      <c r="P29" s="42"/>
      <c r="Q29" s="42"/>
      <c r="R29" s="42"/>
      <c r="S29" s="76">
        <v>1584</v>
      </c>
      <c r="T29" s="76"/>
      <c r="U29" s="76"/>
      <c r="V29" s="76"/>
      <c r="W29" s="42">
        <f>(K29+O29+S29)/3</f>
        <v>1347.3333333333333</v>
      </c>
      <c r="X29" s="42"/>
      <c r="Y29" s="42"/>
      <c r="Z29" s="42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 t="s">
        <v>237</v>
      </c>
      <c r="B33" s="16"/>
      <c r="C33" s="16"/>
      <c r="D33" s="16"/>
      <c r="E33" s="31" t="s">
        <v>505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>
        <v>2376</v>
      </c>
      <c r="X33" s="42"/>
      <c r="Y33" s="42"/>
      <c r="Z33" s="42"/>
    </row>
    <row r="34" spans="1:26" ht="18.95" customHeight="1">
      <c r="A34" s="16" t="s">
        <v>239</v>
      </c>
      <c r="B34" s="16"/>
      <c r="C34" s="16"/>
      <c r="D34" s="16"/>
      <c r="E34" s="31" t="s">
        <v>506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>
        <v>171</v>
      </c>
      <c r="X34" s="42"/>
      <c r="Y34" s="42"/>
      <c r="Z34" s="42"/>
    </row>
    <row r="35" spans="1:26" ht="18.95" customHeight="1">
      <c r="A35" s="16" t="s">
        <v>230</v>
      </c>
      <c r="B35" s="16"/>
      <c r="C35" s="16"/>
      <c r="D35" s="16"/>
      <c r="E35" s="15" t="s">
        <v>343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6"/>
      <c r="W35" s="42"/>
      <c r="X35" s="42"/>
      <c r="Y35" s="42"/>
      <c r="Z35" s="42"/>
    </row>
    <row r="36" spans="1:26" ht="18.95" customHeight="1"/>
    <row r="37" spans="1:26" ht="18.95" customHeight="1">
      <c r="A37" s="9" t="s">
        <v>178</v>
      </c>
    </row>
    <row r="38" spans="1:26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26" ht="18.95" customHeight="1">
      <c r="A39" s="16" t="s">
        <v>306</v>
      </c>
      <c r="B39" s="16"/>
      <c r="C39" s="16"/>
      <c r="D39" s="16"/>
      <c r="E39" s="15" t="s">
        <v>343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6"/>
    </row>
    <row r="40" spans="1:26" ht="18.95" customHeight="1">
      <c r="A40" s="16"/>
      <c r="B40" s="16"/>
      <c r="C40" s="16"/>
      <c r="D40" s="1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  <row r="41" spans="1:26" ht="18.95" customHeight="1">
      <c r="A41" s="15"/>
      <c r="B41" s="19"/>
      <c r="C41" s="19"/>
      <c r="D41" s="26"/>
      <c r="E41" s="15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6"/>
    </row>
  </sheetData>
  <mergeCells count="123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1"/>
  <sheetViews>
    <sheetView workbookViewId="0">
      <selection activeCell="K11" sqref="K11:N11"/>
    </sheetView>
  </sheetViews>
  <sheetFormatPr defaultRowHeight="14.25"/>
  <cols>
    <col min="1" max="26" width="3.125" style="8" customWidth="1"/>
    <col min="27" max="16384" width="9" style="79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276</v>
      </c>
      <c r="F2" s="32" t="s">
        <v>513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508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509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123.11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39063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245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253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76">
        <v>0</v>
      </c>
      <c r="T12" s="76"/>
      <c r="U12" s="76"/>
      <c r="V12" s="76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76">
        <v>0</v>
      </c>
      <c r="T15" s="76"/>
      <c r="U15" s="76"/>
      <c r="V15" s="76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0</v>
      </c>
      <c r="L16" s="42"/>
      <c r="M16" s="42"/>
      <c r="N16" s="42"/>
      <c r="O16" s="42">
        <v>0</v>
      </c>
      <c r="P16" s="42"/>
      <c r="Q16" s="42"/>
      <c r="R16" s="42"/>
      <c r="S16" s="76">
        <v>0</v>
      </c>
      <c r="T16" s="76"/>
      <c r="U16" s="76"/>
      <c r="V16" s="76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0</v>
      </c>
      <c r="L18" s="42"/>
      <c r="M18" s="42"/>
      <c r="N18" s="42"/>
      <c r="O18" s="42">
        <v>0</v>
      </c>
      <c r="P18" s="42"/>
      <c r="Q18" s="42"/>
      <c r="R18" s="42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1069</v>
      </c>
      <c r="L20" s="42"/>
      <c r="M20" s="42"/>
      <c r="N20" s="42"/>
      <c r="O20" s="42">
        <v>1284</v>
      </c>
      <c r="P20" s="42"/>
      <c r="Q20" s="42"/>
      <c r="R20" s="42"/>
      <c r="S20" s="76">
        <v>1199</v>
      </c>
      <c r="T20" s="76"/>
      <c r="U20" s="76"/>
      <c r="V20" s="76"/>
      <c r="W20" s="42">
        <f t="shared" si="0"/>
        <v>1184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0</v>
      </c>
      <c r="L22" s="42"/>
      <c r="M22" s="42"/>
      <c r="N22" s="42"/>
      <c r="O22" s="42">
        <v>69</v>
      </c>
      <c r="P22" s="42"/>
      <c r="Q22" s="42"/>
      <c r="R22" s="42"/>
      <c r="S22" s="76">
        <v>209</v>
      </c>
      <c r="T22" s="76"/>
      <c r="U22" s="76"/>
      <c r="V22" s="76"/>
      <c r="W22" s="42">
        <f t="shared" si="0"/>
        <v>92.666666666666671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0</v>
      </c>
      <c r="L23" s="42"/>
      <c r="M23" s="42"/>
      <c r="N23" s="42"/>
      <c r="O23" s="42">
        <v>1210</v>
      </c>
      <c r="P23" s="42"/>
      <c r="Q23" s="42"/>
      <c r="R23" s="42"/>
      <c r="S23" s="76">
        <v>209</v>
      </c>
      <c r="T23" s="76"/>
      <c r="U23" s="76"/>
      <c r="V23" s="76"/>
      <c r="W23" s="42">
        <f t="shared" si="0"/>
        <v>473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1069</v>
      </c>
      <c r="L24" s="42"/>
      <c r="M24" s="42"/>
      <c r="N24" s="42"/>
      <c r="O24" s="42">
        <f>SUM(O16:R23)</f>
        <v>2563</v>
      </c>
      <c r="P24" s="42"/>
      <c r="Q24" s="42"/>
      <c r="R24" s="42"/>
      <c r="S24" s="76">
        <f>SUM(S16:V23)</f>
        <v>1617</v>
      </c>
      <c r="T24" s="76"/>
      <c r="U24" s="76"/>
      <c r="V24" s="76"/>
      <c r="W24" s="42">
        <f t="shared" si="0"/>
        <v>1749.6666666666667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460</v>
      </c>
      <c r="B28" s="54"/>
      <c r="C28" s="54"/>
      <c r="D28" s="54"/>
      <c r="E28" s="54"/>
      <c r="F28" s="54"/>
      <c r="G28" s="54"/>
      <c r="H28" s="54"/>
      <c r="I28" s="54"/>
      <c r="J28" s="54"/>
      <c r="K28" s="42">
        <v>365</v>
      </c>
      <c r="L28" s="42"/>
      <c r="M28" s="42"/>
      <c r="N28" s="42"/>
      <c r="O28" s="42">
        <v>365</v>
      </c>
      <c r="P28" s="42"/>
      <c r="Q28" s="42"/>
      <c r="R28" s="42"/>
      <c r="S28" s="76">
        <v>365</v>
      </c>
      <c r="T28" s="76"/>
      <c r="U28" s="76"/>
      <c r="V28" s="76"/>
      <c r="W28" s="42">
        <f>(K28+O28+S28)/3</f>
        <v>365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56" t="s">
        <v>239</v>
      </c>
      <c r="B32" s="56"/>
      <c r="C32" s="56"/>
      <c r="D32" s="56"/>
      <c r="E32" s="68" t="s">
        <v>510</v>
      </c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7"/>
      <c r="W32" s="76">
        <v>69</v>
      </c>
      <c r="X32" s="76"/>
      <c r="Y32" s="76"/>
      <c r="Z32" s="76"/>
    </row>
    <row r="33" spans="1:26" ht="18.95" customHeight="1">
      <c r="A33" s="56" t="s">
        <v>239</v>
      </c>
      <c r="B33" s="56"/>
      <c r="C33" s="56"/>
      <c r="D33" s="56"/>
      <c r="E33" s="68" t="s">
        <v>511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7"/>
      <c r="W33" s="76">
        <v>1210</v>
      </c>
      <c r="X33" s="76"/>
      <c r="Y33" s="76"/>
      <c r="Z33" s="76"/>
    </row>
    <row r="34" spans="1:26" ht="18.95" customHeight="1">
      <c r="A34" s="56" t="s">
        <v>230</v>
      </c>
      <c r="B34" s="56"/>
      <c r="C34" s="56"/>
      <c r="D34" s="56"/>
      <c r="E34" s="68" t="s">
        <v>337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7"/>
      <c r="W34" s="76">
        <v>209</v>
      </c>
      <c r="X34" s="76"/>
      <c r="Y34" s="76"/>
      <c r="Z34" s="76"/>
    </row>
    <row r="35" spans="1:26" ht="18.95" customHeight="1">
      <c r="A35" s="56"/>
      <c r="B35" s="56"/>
      <c r="C35" s="56"/>
      <c r="D35" s="56"/>
      <c r="E35" s="68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7"/>
      <c r="W35" s="76"/>
      <c r="X35" s="76"/>
      <c r="Y35" s="76"/>
      <c r="Z35" s="76"/>
    </row>
    <row r="36" spans="1:26" ht="18.9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spans="1:26" ht="18.95" customHeight="1">
      <c r="A37" s="52" t="s">
        <v>178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 spans="1:26" ht="18.95" customHeight="1">
      <c r="A38" s="55" t="s">
        <v>81</v>
      </c>
      <c r="B38" s="58"/>
      <c r="C38" s="58"/>
      <c r="D38" s="66"/>
      <c r="E38" s="55" t="s">
        <v>76</v>
      </c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66"/>
    </row>
    <row r="39" spans="1:26" ht="18.95" customHeight="1">
      <c r="A39" s="56" t="s">
        <v>230</v>
      </c>
      <c r="B39" s="56"/>
      <c r="C39" s="56"/>
      <c r="D39" s="56"/>
      <c r="E39" s="68" t="s">
        <v>512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7"/>
    </row>
    <row r="40" spans="1:26" ht="18.95" customHeight="1">
      <c r="A40" s="56" t="s">
        <v>306</v>
      </c>
      <c r="B40" s="56"/>
      <c r="C40" s="56"/>
      <c r="D40" s="56"/>
      <c r="E40" s="68" t="s">
        <v>171</v>
      </c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7"/>
    </row>
    <row r="41" spans="1:26" ht="18.95" customHeight="1">
      <c r="A41" s="56" t="s">
        <v>306</v>
      </c>
      <c r="B41" s="56"/>
      <c r="C41" s="56"/>
      <c r="D41" s="56"/>
      <c r="E41" s="68" t="s">
        <v>5</v>
      </c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7"/>
    </row>
  </sheetData>
  <mergeCells count="121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65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279</v>
      </c>
      <c r="F2" s="32" t="s">
        <v>500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374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374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8" t="s">
        <v>374</v>
      </c>
      <c r="F5" s="33"/>
      <c r="G5" s="33"/>
      <c r="H5" s="33"/>
      <c r="I5" s="33"/>
      <c r="J5" s="33"/>
      <c r="K5" s="33"/>
      <c r="L5" s="33"/>
      <c r="M5" s="33"/>
      <c r="N5" s="43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28" t="s">
        <v>374</v>
      </c>
      <c r="F6" s="33"/>
      <c r="G6" s="33"/>
      <c r="H6" s="33"/>
      <c r="I6" s="33"/>
      <c r="J6" s="33"/>
      <c r="K6" s="33"/>
      <c r="L6" s="33"/>
      <c r="M6" s="33"/>
      <c r="N6" s="43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525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526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3876</v>
      </c>
      <c r="L16" s="42"/>
      <c r="M16" s="42"/>
      <c r="N16" s="42"/>
      <c r="O16" s="42">
        <v>3970</v>
      </c>
      <c r="P16" s="42"/>
      <c r="Q16" s="42"/>
      <c r="R16" s="42"/>
      <c r="S16" s="42">
        <v>4199</v>
      </c>
      <c r="T16" s="42"/>
      <c r="U16" s="42"/>
      <c r="V16" s="42"/>
      <c r="W16" s="42">
        <f t="shared" si="0"/>
        <v>4015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42">
        <v>0</v>
      </c>
      <c r="P17" s="42"/>
      <c r="Q17" s="42"/>
      <c r="R17" s="42"/>
      <c r="S17" s="42">
        <v>0</v>
      </c>
      <c r="T17" s="42"/>
      <c r="U17" s="42"/>
      <c r="V17" s="42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78</v>
      </c>
      <c r="L18" s="42"/>
      <c r="M18" s="42"/>
      <c r="N18" s="42"/>
      <c r="O18" s="42">
        <v>78</v>
      </c>
      <c r="P18" s="42"/>
      <c r="Q18" s="42"/>
      <c r="R18" s="42"/>
      <c r="S18" s="42">
        <v>79</v>
      </c>
      <c r="T18" s="42"/>
      <c r="U18" s="42"/>
      <c r="V18" s="42"/>
      <c r="W18" s="42">
        <f t="shared" si="0"/>
        <v>78.333333333333329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0</v>
      </c>
      <c r="L19" s="42"/>
      <c r="M19" s="42"/>
      <c r="N19" s="42"/>
      <c r="O19" s="42">
        <v>0</v>
      </c>
      <c r="P19" s="42"/>
      <c r="Q19" s="42"/>
      <c r="R19" s="42"/>
      <c r="S19" s="42">
        <v>69</v>
      </c>
      <c r="T19" s="42"/>
      <c r="U19" s="42"/>
      <c r="V19" s="42"/>
      <c r="W19" s="42">
        <f t="shared" si="0"/>
        <v>23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27617</v>
      </c>
      <c r="L20" s="76"/>
      <c r="M20" s="76"/>
      <c r="N20" s="76"/>
      <c r="O20" s="76">
        <v>27617</v>
      </c>
      <c r="P20" s="76"/>
      <c r="Q20" s="76"/>
      <c r="R20" s="76"/>
      <c r="S20" s="76">
        <v>41992</v>
      </c>
      <c r="T20" s="76"/>
      <c r="U20" s="76"/>
      <c r="V20" s="76"/>
      <c r="W20" s="42">
        <f t="shared" si="0"/>
        <v>32408.666666666668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443</v>
      </c>
      <c r="L21" s="42"/>
      <c r="M21" s="42"/>
      <c r="N21" s="42"/>
      <c r="O21" s="42">
        <v>443</v>
      </c>
      <c r="P21" s="42"/>
      <c r="Q21" s="42"/>
      <c r="R21" s="42"/>
      <c r="S21" s="42">
        <v>617</v>
      </c>
      <c r="T21" s="42"/>
      <c r="U21" s="42"/>
      <c r="V21" s="42"/>
      <c r="W21" s="42">
        <f t="shared" si="0"/>
        <v>501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1166</v>
      </c>
      <c r="L22" s="42"/>
      <c r="M22" s="42"/>
      <c r="N22" s="42"/>
      <c r="O22" s="42">
        <v>672</v>
      </c>
      <c r="P22" s="42"/>
      <c r="Q22" s="42"/>
      <c r="R22" s="42"/>
      <c r="S22" s="42">
        <v>1240</v>
      </c>
      <c r="T22" s="42"/>
      <c r="U22" s="42"/>
      <c r="V22" s="42"/>
      <c r="W22" s="42">
        <f t="shared" si="0"/>
        <v>1026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581</v>
      </c>
      <c r="L23" s="42"/>
      <c r="M23" s="42"/>
      <c r="N23" s="42"/>
      <c r="O23" s="42">
        <v>595</v>
      </c>
      <c r="P23" s="42"/>
      <c r="Q23" s="42"/>
      <c r="R23" s="42"/>
      <c r="S23" s="42">
        <v>605</v>
      </c>
      <c r="T23" s="42"/>
      <c r="U23" s="42"/>
      <c r="V23" s="42"/>
      <c r="W23" s="42">
        <f t="shared" si="0"/>
        <v>593.66666666666663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33761</v>
      </c>
      <c r="L24" s="42"/>
      <c r="M24" s="42"/>
      <c r="N24" s="42"/>
      <c r="O24" s="42">
        <f>SUM(O16:R23)</f>
        <v>33375</v>
      </c>
      <c r="P24" s="42"/>
      <c r="Q24" s="42"/>
      <c r="R24" s="42"/>
      <c r="S24" s="42">
        <f>SUM(S16:V23)</f>
        <v>48801</v>
      </c>
      <c r="T24" s="42"/>
      <c r="U24" s="42"/>
      <c r="V24" s="42"/>
      <c r="W24" s="42">
        <f t="shared" si="0"/>
        <v>38645.666666666664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422</v>
      </c>
      <c r="B28" s="54"/>
      <c r="C28" s="54"/>
      <c r="D28" s="54"/>
      <c r="E28" s="54"/>
      <c r="F28" s="54"/>
      <c r="G28" s="54"/>
      <c r="H28" s="54"/>
      <c r="I28" s="54"/>
      <c r="J28" s="54"/>
      <c r="K28" s="42">
        <v>4587</v>
      </c>
      <c r="L28" s="42"/>
      <c r="M28" s="42"/>
      <c r="N28" s="42"/>
      <c r="O28" s="42">
        <v>4449</v>
      </c>
      <c r="P28" s="42"/>
      <c r="Q28" s="42"/>
      <c r="R28" s="42"/>
      <c r="S28" s="42">
        <v>4398</v>
      </c>
      <c r="T28" s="42"/>
      <c r="U28" s="42"/>
      <c r="V28" s="42"/>
      <c r="W28" s="42">
        <f>(K28+O28+S28)/3</f>
        <v>4478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 t="s">
        <v>237</v>
      </c>
      <c r="B32" s="16"/>
      <c r="C32" s="16"/>
      <c r="D32" s="16"/>
      <c r="E32" s="108" t="s">
        <v>527</v>
      </c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19">
        <v>99</v>
      </c>
      <c r="X32" s="119"/>
      <c r="Y32" s="119"/>
      <c r="Z32" s="119"/>
    </row>
    <row r="33" spans="1:26" ht="18.95" customHeight="1">
      <c r="A33" s="16" t="s">
        <v>237</v>
      </c>
      <c r="B33" s="16"/>
      <c r="C33" s="16"/>
      <c r="D33" s="16"/>
      <c r="E33" s="108" t="s">
        <v>528</v>
      </c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19">
        <v>704</v>
      </c>
      <c r="X33" s="119"/>
      <c r="Y33" s="119"/>
      <c r="Z33" s="119"/>
    </row>
    <row r="34" spans="1:26" ht="18.95" customHeight="1">
      <c r="A34" s="16" t="s">
        <v>237</v>
      </c>
      <c r="B34" s="16"/>
      <c r="C34" s="16"/>
      <c r="D34" s="16"/>
      <c r="E34" s="108" t="s">
        <v>529</v>
      </c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19">
        <v>281</v>
      </c>
      <c r="X34" s="119"/>
      <c r="Y34" s="119"/>
      <c r="Z34" s="119"/>
    </row>
    <row r="35" spans="1:26" ht="18.95" customHeight="1">
      <c r="A35" s="16" t="s">
        <v>237</v>
      </c>
      <c r="B35" s="16"/>
      <c r="C35" s="16"/>
      <c r="D35" s="16"/>
      <c r="E35" s="108" t="s">
        <v>368</v>
      </c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19">
        <v>83</v>
      </c>
      <c r="X35" s="119"/>
      <c r="Y35" s="119"/>
      <c r="Z35" s="119"/>
    </row>
    <row r="36" spans="1:26" ht="18.95" customHeight="1">
      <c r="A36" s="16" t="s">
        <v>239</v>
      </c>
      <c r="B36" s="16"/>
      <c r="C36" s="16"/>
      <c r="D36" s="16"/>
      <c r="E36" s="108" t="s">
        <v>146</v>
      </c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19">
        <v>253</v>
      </c>
      <c r="X36" s="119"/>
      <c r="Y36" s="119"/>
      <c r="Z36" s="119"/>
    </row>
    <row r="37" spans="1:26" ht="18.95" customHeight="1">
      <c r="A37" s="16" t="s">
        <v>239</v>
      </c>
      <c r="B37" s="16"/>
      <c r="C37" s="16"/>
      <c r="D37" s="16"/>
      <c r="E37" s="108" t="s">
        <v>18</v>
      </c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19">
        <v>385</v>
      </c>
      <c r="X37" s="119"/>
      <c r="Y37" s="119"/>
      <c r="Z37" s="119"/>
    </row>
    <row r="38" spans="1:26" ht="18.95" customHeight="1">
      <c r="A38" s="16" t="s">
        <v>239</v>
      </c>
      <c r="B38" s="16"/>
      <c r="C38" s="16"/>
      <c r="D38" s="16"/>
      <c r="E38" s="108" t="s">
        <v>155</v>
      </c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19">
        <v>34</v>
      </c>
      <c r="X38" s="119"/>
      <c r="Y38" s="119"/>
      <c r="Z38" s="119"/>
    </row>
    <row r="39" spans="1:26" ht="18.95" customHeight="1">
      <c r="A39" s="16" t="s">
        <v>230</v>
      </c>
      <c r="B39" s="16"/>
      <c r="C39" s="16"/>
      <c r="D39" s="16"/>
      <c r="E39" s="108" t="s">
        <v>99</v>
      </c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19">
        <v>30</v>
      </c>
      <c r="X39" s="119"/>
      <c r="Y39" s="119"/>
      <c r="Z39" s="119"/>
    </row>
    <row r="40" spans="1:26" ht="18.95" customHeight="1">
      <c r="A40" s="16" t="s">
        <v>230</v>
      </c>
      <c r="B40" s="16"/>
      <c r="C40" s="16"/>
      <c r="D40" s="16"/>
      <c r="E40" s="108" t="s">
        <v>471</v>
      </c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19">
        <v>1210</v>
      </c>
      <c r="X40" s="119"/>
      <c r="Y40" s="119"/>
      <c r="Z40" s="119"/>
    </row>
    <row r="41" spans="1:26" ht="18.95" customHeight="1"/>
    <row r="42" spans="1:26" ht="18.95" customHeight="1">
      <c r="A42" s="9" t="s">
        <v>178</v>
      </c>
    </row>
    <row r="43" spans="1:26" ht="18.95" customHeight="1">
      <c r="A43" s="10" t="s">
        <v>81</v>
      </c>
      <c r="B43" s="18"/>
      <c r="C43" s="18"/>
      <c r="D43" s="23"/>
      <c r="E43" s="10" t="s">
        <v>76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23"/>
    </row>
    <row r="44" spans="1:26" ht="18.95" customHeight="1">
      <c r="A44" s="16" t="s">
        <v>229</v>
      </c>
      <c r="B44" s="16"/>
      <c r="C44" s="16"/>
      <c r="D44" s="16"/>
      <c r="E44" s="31" t="s">
        <v>530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48"/>
    </row>
    <row r="45" spans="1:26" ht="18.95" customHeight="1">
      <c r="A45" s="16" t="s">
        <v>349</v>
      </c>
      <c r="B45" s="16"/>
      <c r="C45" s="16"/>
      <c r="D45" s="16"/>
      <c r="E45" s="31" t="s">
        <v>531</v>
      </c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48"/>
    </row>
    <row r="46" spans="1:26" ht="18.95" customHeight="1">
      <c r="A46" s="15" t="s">
        <v>515</v>
      </c>
      <c r="B46" s="19"/>
      <c r="C46" s="19"/>
      <c r="D46" s="26"/>
      <c r="E46" s="31" t="s">
        <v>532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48"/>
    </row>
    <row r="47" spans="1:26" ht="18.95" customHeight="1">
      <c r="A47" s="16" t="s">
        <v>360</v>
      </c>
      <c r="B47" s="16"/>
      <c r="C47" s="16"/>
      <c r="D47" s="16"/>
      <c r="E47" s="28" t="s">
        <v>533</v>
      </c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43"/>
    </row>
    <row r="48" spans="1:26" ht="18.95" customHeight="1">
      <c r="A48" s="16" t="s">
        <v>360</v>
      </c>
      <c r="B48" s="16"/>
      <c r="C48" s="16"/>
      <c r="D48" s="16"/>
      <c r="E48" s="28" t="s">
        <v>534</v>
      </c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43"/>
    </row>
    <row r="49" spans="1:26" ht="18.95" customHeight="1">
      <c r="A49" s="16" t="s">
        <v>360</v>
      </c>
      <c r="B49" s="16"/>
      <c r="C49" s="16"/>
      <c r="D49" s="16"/>
      <c r="E49" s="28" t="s">
        <v>536</v>
      </c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43"/>
    </row>
    <row r="50" spans="1:26" ht="18.95" customHeight="1"/>
    <row r="51" spans="1:26" ht="18.95" customHeight="1">
      <c r="A51" s="9" t="s">
        <v>450</v>
      </c>
    </row>
    <row r="52" spans="1:26" ht="18.95" customHeight="1">
      <c r="A52" s="11" t="s">
        <v>516</v>
      </c>
      <c r="B52" s="11"/>
      <c r="C52" s="11"/>
      <c r="D52" s="11"/>
      <c r="E52" s="11"/>
      <c r="F52" s="11"/>
      <c r="G52" s="11" t="s">
        <v>67</v>
      </c>
      <c r="H52" s="11"/>
      <c r="I52" s="11"/>
      <c r="J52" s="11"/>
      <c r="K52" s="11"/>
      <c r="L52" s="11" t="s">
        <v>543</v>
      </c>
      <c r="M52" s="11"/>
      <c r="N52" s="11"/>
      <c r="O52" s="11"/>
      <c r="P52" s="11"/>
      <c r="Q52" s="10" t="s">
        <v>131</v>
      </c>
      <c r="R52" s="18"/>
      <c r="S52" s="18"/>
      <c r="T52" s="23"/>
      <c r="U52" s="10" t="s">
        <v>546</v>
      </c>
      <c r="V52" s="18"/>
      <c r="W52" s="18"/>
      <c r="X52" s="18"/>
      <c r="Y52" s="18"/>
      <c r="Z52" s="23"/>
    </row>
    <row r="53" spans="1:26" ht="30" customHeight="1">
      <c r="A53" s="28" t="s">
        <v>517</v>
      </c>
      <c r="B53" s="33"/>
      <c r="C53" s="33"/>
      <c r="D53" s="33"/>
      <c r="E53" s="33"/>
      <c r="F53" s="43"/>
      <c r="G53" s="28" t="s">
        <v>537</v>
      </c>
      <c r="H53" s="33"/>
      <c r="I53" s="33"/>
      <c r="J53" s="33"/>
      <c r="K53" s="43"/>
      <c r="L53" s="28" t="s">
        <v>26</v>
      </c>
      <c r="M53" s="33"/>
      <c r="N53" s="33"/>
      <c r="O53" s="33"/>
      <c r="P53" s="43"/>
      <c r="Q53" s="114">
        <v>331.54</v>
      </c>
      <c r="R53" s="115"/>
      <c r="S53" s="115"/>
      <c r="T53" s="116"/>
      <c r="U53" s="117">
        <v>23558</v>
      </c>
      <c r="V53" s="118"/>
      <c r="W53" s="118"/>
      <c r="X53" s="118"/>
      <c r="Y53" s="118"/>
      <c r="Z53" s="120"/>
    </row>
    <row r="54" spans="1:26" ht="30" customHeight="1">
      <c r="A54" s="28" t="s">
        <v>424</v>
      </c>
      <c r="B54" s="33"/>
      <c r="C54" s="33"/>
      <c r="D54" s="33"/>
      <c r="E54" s="33"/>
      <c r="F54" s="43"/>
      <c r="G54" s="28" t="s">
        <v>124</v>
      </c>
      <c r="H54" s="33"/>
      <c r="I54" s="33"/>
      <c r="J54" s="33"/>
      <c r="K54" s="43"/>
      <c r="L54" s="106" t="s">
        <v>403</v>
      </c>
      <c r="M54" s="107"/>
      <c r="N54" s="107"/>
      <c r="O54" s="107"/>
      <c r="P54" s="109"/>
      <c r="Q54" s="114">
        <v>302.60000000000002</v>
      </c>
      <c r="R54" s="115"/>
      <c r="S54" s="115"/>
      <c r="T54" s="116"/>
      <c r="U54" s="117">
        <v>28398</v>
      </c>
      <c r="V54" s="118"/>
      <c r="W54" s="118"/>
      <c r="X54" s="118"/>
      <c r="Y54" s="118"/>
      <c r="Z54" s="120"/>
    </row>
    <row r="55" spans="1:26" ht="30" customHeight="1">
      <c r="A55" s="28" t="s">
        <v>185</v>
      </c>
      <c r="B55" s="33"/>
      <c r="C55" s="33"/>
      <c r="D55" s="33"/>
      <c r="E55" s="33"/>
      <c r="F55" s="43"/>
      <c r="G55" s="28" t="s">
        <v>539</v>
      </c>
      <c r="H55" s="33"/>
      <c r="I55" s="33"/>
      <c r="J55" s="33"/>
      <c r="K55" s="43"/>
      <c r="L55" s="111" t="s">
        <v>42</v>
      </c>
      <c r="M55" s="112"/>
      <c r="N55" s="112"/>
      <c r="O55" s="112"/>
      <c r="P55" s="113"/>
      <c r="Q55" s="114">
        <v>551.88</v>
      </c>
      <c r="R55" s="115"/>
      <c r="S55" s="115"/>
      <c r="T55" s="116"/>
      <c r="U55" s="117">
        <v>25831</v>
      </c>
      <c r="V55" s="118"/>
      <c r="W55" s="118"/>
      <c r="X55" s="118"/>
      <c r="Y55" s="118"/>
      <c r="Z55" s="120"/>
    </row>
    <row r="56" spans="1:26" ht="30" customHeight="1">
      <c r="A56" s="28" t="s">
        <v>519</v>
      </c>
      <c r="B56" s="33"/>
      <c r="C56" s="33"/>
      <c r="D56" s="33"/>
      <c r="E56" s="33"/>
      <c r="F56" s="43"/>
      <c r="G56" s="28" t="s">
        <v>394</v>
      </c>
      <c r="H56" s="33"/>
      <c r="I56" s="33"/>
      <c r="J56" s="33"/>
      <c r="K56" s="43"/>
      <c r="L56" s="28" t="s">
        <v>26</v>
      </c>
      <c r="M56" s="33"/>
      <c r="N56" s="33"/>
      <c r="O56" s="33"/>
      <c r="P56" s="43"/>
      <c r="Q56" s="114">
        <v>277.54000000000002</v>
      </c>
      <c r="R56" s="115"/>
      <c r="S56" s="115"/>
      <c r="T56" s="116"/>
      <c r="U56" s="117">
        <v>28580</v>
      </c>
      <c r="V56" s="118"/>
      <c r="W56" s="118"/>
      <c r="X56" s="118"/>
      <c r="Y56" s="118"/>
      <c r="Z56" s="120"/>
    </row>
    <row r="57" spans="1:26" ht="30" customHeight="1">
      <c r="A57" s="28" t="s">
        <v>520</v>
      </c>
      <c r="B57" s="33"/>
      <c r="C57" s="33"/>
      <c r="D57" s="33"/>
      <c r="E57" s="33"/>
      <c r="F57" s="43"/>
      <c r="G57" s="28" t="s">
        <v>189</v>
      </c>
      <c r="H57" s="33"/>
      <c r="I57" s="33"/>
      <c r="J57" s="33"/>
      <c r="K57" s="43"/>
      <c r="L57" s="111" t="s">
        <v>545</v>
      </c>
      <c r="M57" s="112"/>
      <c r="N57" s="112"/>
      <c r="O57" s="112"/>
      <c r="P57" s="113"/>
      <c r="Q57" s="114">
        <v>59.4</v>
      </c>
      <c r="R57" s="115"/>
      <c r="S57" s="115"/>
      <c r="T57" s="116"/>
      <c r="U57" s="117">
        <v>32111</v>
      </c>
      <c r="V57" s="118"/>
      <c r="W57" s="118"/>
      <c r="X57" s="118"/>
      <c r="Y57" s="118"/>
      <c r="Z57" s="120"/>
    </row>
    <row r="58" spans="1:26" ht="30" customHeight="1">
      <c r="A58" s="28" t="s">
        <v>521</v>
      </c>
      <c r="B58" s="33"/>
      <c r="C58" s="33"/>
      <c r="D58" s="33"/>
      <c r="E58" s="33"/>
      <c r="F58" s="43"/>
      <c r="G58" s="28" t="s">
        <v>540</v>
      </c>
      <c r="H58" s="33"/>
      <c r="I58" s="33"/>
      <c r="J58" s="33"/>
      <c r="K58" s="43"/>
      <c r="L58" s="111" t="s">
        <v>545</v>
      </c>
      <c r="M58" s="112"/>
      <c r="N58" s="112"/>
      <c r="O58" s="112"/>
      <c r="P58" s="113"/>
      <c r="Q58" s="114">
        <v>11.6</v>
      </c>
      <c r="R58" s="115"/>
      <c r="S58" s="115"/>
      <c r="T58" s="116"/>
      <c r="U58" s="117" t="s">
        <v>64</v>
      </c>
      <c r="V58" s="118"/>
      <c r="W58" s="118"/>
      <c r="X58" s="118"/>
      <c r="Y58" s="118"/>
      <c r="Z58" s="120"/>
    </row>
    <row r="59" spans="1:26" ht="30" customHeight="1">
      <c r="A59" s="28" t="s">
        <v>46</v>
      </c>
      <c r="B59" s="33"/>
      <c r="C59" s="33"/>
      <c r="D59" s="33"/>
      <c r="E59" s="33"/>
      <c r="F59" s="43"/>
      <c r="G59" s="28" t="s">
        <v>202</v>
      </c>
      <c r="H59" s="33"/>
      <c r="I59" s="33"/>
      <c r="J59" s="33"/>
      <c r="K59" s="43"/>
      <c r="L59" s="28" t="s">
        <v>26</v>
      </c>
      <c r="M59" s="33"/>
      <c r="N59" s="33"/>
      <c r="O59" s="33"/>
      <c r="P59" s="43"/>
      <c r="Q59" s="114">
        <v>32.5</v>
      </c>
      <c r="R59" s="115"/>
      <c r="S59" s="115"/>
      <c r="T59" s="116"/>
      <c r="U59" s="117">
        <v>28580</v>
      </c>
      <c r="V59" s="118"/>
      <c r="W59" s="118"/>
      <c r="X59" s="118"/>
      <c r="Y59" s="118"/>
      <c r="Z59" s="120"/>
    </row>
    <row r="60" spans="1:26" ht="30" customHeight="1">
      <c r="A60" s="106" t="s">
        <v>499</v>
      </c>
      <c r="B60" s="107"/>
      <c r="C60" s="107"/>
      <c r="D60" s="107"/>
      <c r="E60" s="107"/>
      <c r="F60" s="109"/>
      <c r="G60" s="28" t="s">
        <v>156</v>
      </c>
      <c r="H60" s="33"/>
      <c r="I60" s="33"/>
      <c r="J60" s="33"/>
      <c r="K60" s="43"/>
      <c r="L60" s="28" t="s">
        <v>26</v>
      </c>
      <c r="M60" s="33"/>
      <c r="N60" s="33"/>
      <c r="O60" s="33"/>
      <c r="P60" s="43"/>
      <c r="Q60" s="114">
        <v>115.36</v>
      </c>
      <c r="R60" s="115"/>
      <c r="S60" s="115"/>
      <c r="T60" s="116"/>
      <c r="U60" s="117">
        <v>37201</v>
      </c>
      <c r="V60" s="118"/>
      <c r="W60" s="118"/>
      <c r="X60" s="118"/>
      <c r="Y60" s="118"/>
      <c r="Z60" s="120"/>
    </row>
    <row r="61" spans="1:26" ht="30" customHeight="1">
      <c r="A61" s="28" t="s">
        <v>73</v>
      </c>
      <c r="B61" s="33"/>
      <c r="C61" s="33"/>
      <c r="D61" s="33"/>
      <c r="E61" s="33"/>
      <c r="F61" s="43"/>
      <c r="G61" s="28" t="s">
        <v>395</v>
      </c>
      <c r="H61" s="33"/>
      <c r="I61" s="33"/>
      <c r="J61" s="33"/>
      <c r="K61" s="43"/>
      <c r="L61" s="28" t="s">
        <v>26</v>
      </c>
      <c r="M61" s="33"/>
      <c r="N61" s="33"/>
      <c r="O61" s="33"/>
      <c r="P61" s="43"/>
      <c r="Q61" s="114">
        <v>670.71</v>
      </c>
      <c r="R61" s="115"/>
      <c r="S61" s="115"/>
      <c r="T61" s="116"/>
      <c r="U61" s="117">
        <v>40977</v>
      </c>
      <c r="V61" s="118"/>
      <c r="W61" s="118"/>
      <c r="X61" s="118"/>
      <c r="Y61" s="118"/>
      <c r="Z61" s="120"/>
    </row>
    <row r="62" spans="1:26" ht="30" customHeight="1">
      <c r="A62" s="28" t="s">
        <v>309</v>
      </c>
      <c r="B62" s="33"/>
      <c r="C62" s="33"/>
      <c r="D62" s="33"/>
      <c r="E62" s="33"/>
      <c r="F62" s="43"/>
      <c r="G62" s="28" t="s">
        <v>514</v>
      </c>
      <c r="H62" s="33"/>
      <c r="I62" s="33"/>
      <c r="J62" s="33"/>
      <c r="K62" s="43"/>
      <c r="L62" s="28" t="s">
        <v>26</v>
      </c>
      <c r="M62" s="33"/>
      <c r="N62" s="33"/>
      <c r="O62" s="33"/>
      <c r="P62" s="43"/>
      <c r="Q62" s="114">
        <v>285.3</v>
      </c>
      <c r="R62" s="115"/>
      <c r="S62" s="115"/>
      <c r="T62" s="116"/>
      <c r="U62" s="117">
        <v>41701</v>
      </c>
      <c r="V62" s="118"/>
      <c r="W62" s="118"/>
      <c r="X62" s="118"/>
      <c r="Y62" s="118"/>
      <c r="Z62" s="120"/>
    </row>
    <row r="63" spans="1:26" ht="30" customHeight="1">
      <c r="A63" s="28" t="s">
        <v>522</v>
      </c>
      <c r="B63" s="33"/>
      <c r="C63" s="33"/>
      <c r="D63" s="33"/>
      <c r="E63" s="33"/>
      <c r="F63" s="43"/>
      <c r="G63" s="28" t="s">
        <v>541</v>
      </c>
      <c r="H63" s="33"/>
      <c r="I63" s="33"/>
      <c r="J63" s="33"/>
      <c r="K63" s="43"/>
      <c r="L63" s="28" t="s">
        <v>26</v>
      </c>
      <c r="M63" s="33"/>
      <c r="N63" s="33"/>
      <c r="O63" s="33"/>
      <c r="P63" s="43"/>
      <c r="Q63" s="114">
        <v>32.5</v>
      </c>
      <c r="R63" s="115"/>
      <c r="S63" s="115"/>
      <c r="T63" s="116"/>
      <c r="U63" s="117">
        <v>41701</v>
      </c>
      <c r="V63" s="118"/>
      <c r="W63" s="118"/>
      <c r="X63" s="118"/>
      <c r="Y63" s="118"/>
      <c r="Z63" s="120"/>
    </row>
    <row r="64" spans="1:26" ht="30" customHeight="1">
      <c r="A64" s="28" t="s">
        <v>443</v>
      </c>
      <c r="B64" s="33"/>
      <c r="C64" s="33"/>
      <c r="D64" s="33"/>
      <c r="E64" s="33"/>
      <c r="F64" s="43"/>
      <c r="G64" s="28" t="s">
        <v>542</v>
      </c>
      <c r="H64" s="33"/>
      <c r="I64" s="33"/>
      <c r="J64" s="33"/>
      <c r="K64" s="43"/>
      <c r="L64" s="28" t="s">
        <v>26</v>
      </c>
      <c r="M64" s="33"/>
      <c r="N64" s="33"/>
      <c r="O64" s="33"/>
      <c r="P64" s="43"/>
      <c r="Q64" s="114">
        <v>171.04</v>
      </c>
      <c r="R64" s="115"/>
      <c r="S64" s="115"/>
      <c r="T64" s="116"/>
      <c r="U64" s="117">
        <v>40949</v>
      </c>
      <c r="V64" s="118"/>
      <c r="W64" s="118"/>
      <c r="X64" s="118"/>
      <c r="Y64" s="118"/>
      <c r="Z64" s="120"/>
    </row>
    <row r="65" spans="1:26" ht="30" customHeight="1">
      <c r="A65" s="28" t="s">
        <v>524</v>
      </c>
      <c r="B65" s="33"/>
      <c r="C65" s="33"/>
      <c r="D65" s="33"/>
      <c r="E65" s="33"/>
      <c r="F65" s="43"/>
      <c r="G65" s="110" t="s">
        <v>105</v>
      </c>
      <c r="H65" s="33"/>
      <c r="I65" s="33"/>
      <c r="J65" s="33"/>
      <c r="K65" s="43"/>
      <c r="L65" s="28" t="s">
        <v>26</v>
      </c>
      <c r="M65" s="33"/>
      <c r="N65" s="33"/>
      <c r="O65" s="33"/>
      <c r="P65" s="43"/>
      <c r="Q65" s="114">
        <v>153.43</v>
      </c>
      <c r="R65" s="115"/>
      <c r="S65" s="115"/>
      <c r="T65" s="116"/>
      <c r="U65" s="117">
        <v>39895</v>
      </c>
      <c r="V65" s="118"/>
      <c r="W65" s="118"/>
      <c r="X65" s="118"/>
      <c r="Y65" s="118"/>
      <c r="Z65" s="120"/>
    </row>
  </sheetData>
  <mergeCells count="212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38:D38"/>
    <mergeCell ref="E38:V38"/>
    <mergeCell ref="W38:Z38"/>
    <mergeCell ref="A39:D39"/>
    <mergeCell ref="E39:V39"/>
    <mergeCell ref="W39:Z39"/>
    <mergeCell ref="A40:D40"/>
    <mergeCell ref="E40:V40"/>
    <mergeCell ref="W40:Z40"/>
    <mergeCell ref="A43:D43"/>
    <mergeCell ref="E43:Z43"/>
    <mergeCell ref="A44:D44"/>
    <mergeCell ref="E44:Z44"/>
    <mergeCell ref="A45:D45"/>
    <mergeCell ref="E45:Z45"/>
    <mergeCell ref="A46:D46"/>
    <mergeCell ref="E46:Z46"/>
    <mergeCell ref="A47:D47"/>
    <mergeCell ref="E47:Z47"/>
    <mergeCell ref="A48:D48"/>
    <mergeCell ref="E48:Z48"/>
    <mergeCell ref="A49:D49"/>
    <mergeCell ref="E49:Z49"/>
    <mergeCell ref="A52:F52"/>
    <mergeCell ref="G52:K52"/>
    <mergeCell ref="L52:P52"/>
    <mergeCell ref="Q52:T52"/>
    <mergeCell ref="U52:Z52"/>
    <mergeCell ref="A53:F53"/>
    <mergeCell ref="G53:K53"/>
    <mergeCell ref="L53:P53"/>
    <mergeCell ref="Q53:T53"/>
    <mergeCell ref="U53:Z53"/>
    <mergeCell ref="A54:F54"/>
    <mergeCell ref="G54:K54"/>
    <mergeCell ref="L54:P54"/>
    <mergeCell ref="Q54:T54"/>
    <mergeCell ref="U54:Z54"/>
    <mergeCell ref="A55:F55"/>
    <mergeCell ref="G55:K55"/>
    <mergeCell ref="L55:P55"/>
    <mergeCell ref="Q55:T55"/>
    <mergeCell ref="U55:Z55"/>
    <mergeCell ref="A56:F56"/>
    <mergeCell ref="G56:K56"/>
    <mergeCell ref="L56:P56"/>
    <mergeCell ref="Q56:T56"/>
    <mergeCell ref="U56:Z56"/>
    <mergeCell ref="A57:F57"/>
    <mergeCell ref="G57:K57"/>
    <mergeCell ref="L57:P57"/>
    <mergeCell ref="Q57:T57"/>
    <mergeCell ref="U57:Z57"/>
    <mergeCell ref="A58:F58"/>
    <mergeCell ref="G58:K58"/>
    <mergeCell ref="L58:P58"/>
    <mergeCell ref="Q58:T58"/>
    <mergeCell ref="U58:Z58"/>
    <mergeCell ref="A59:F59"/>
    <mergeCell ref="G59:K59"/>
    <mergeCell ref="L59:P59"/>
    <mergeCell ref="Q59:T59"/>
    <mergeCell ref="U59:Z59"/>
    <mergeCell ref="A60:F60"/>
    <mergeCell ref="G60:K60"/>
    <mergeCell ref="L60:P60"/>
    <mergeCell ref="Q60:T60"/>
    <mergeCell ref="U60:Z60"/>
    <mergeCell ref="A61:F61"/>
    <mergeCell ref="G61:K61"/>
    <mergeCell ref="L61:P61"/>
    <mergeCell ref="Q61:T61"/>
    <mergeCell ref="U61:Z61"/>
    <mergeCell ref="A62:F62"/>
    <mergeCell ref="G62:K62"/>
    <mergeCell ref="L62:P62"/>
    <mergeCell ref="Q62:T62"/>
    <mergeCell ref="U62:Z62"/>
    <mergeCell ref="A63:F63"/>
    <mergeCell ref="G63:K63"/>
    <mergeCell ref="L63:P63"/>
    <mergeCell ref="Q63:T63"/>
    <mergeCell ref="U63:Z63"/>
    <mergeCell ref="A64:F64"/>
    <mergeCell ref="G64:K64"/>
    <mergeCell ref="L64:P64"/>
    <mergeCell ref="Q64:T64"/>
    <mergeCell ref="U64:Z64"/>
    <mergeCell ref="A65:F65"/>
    <mergeCell ref="G65:K65"/>
    <mergeCell ref="L65:P65"/>
    <mergeCell ref="Q65:T65"/>
    <mergeCell ref="U65:Z65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0" orientation="portrait" usePrinterDefaults="1" r:id="rId1"/>
  <headerFooter>
    <oddHeader>&amp;C&amp;"ＭＳ ゴシック,太字"&amp;14由仁町公共施設カルテ</oddHeader>
  </headerFooter>
  <rowBreaks count="1" manualBreakCount="1">
    <brk id="36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6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265</v>
      </c>
      <c r="F2" s="32" t="s">
        <v>55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461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1114.8399999999999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34758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121">
        <v>10560</v>
      </c>
      <c r="L16" s="122"/>
      <c r="M16" s="122"/>
      <c r="N16" s="123"/>
      <c r="O16" s="121">
        <v>9945</v>
      </c>
      <c r="P16" s="122"/>
      <c r="Q16" s="122"/>
      <c r="R16" s="123"/>
      <c r="S16" s="121">
        <v>9924</v>
      </c>
      <c r="T16" s="122"/>
      <c r="U16" s="122"/>
      <c r="V16" s="123"/>
      <c r="W16" s="42">
        <f t="shared" si="0"/>
        <v>10143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121">
        <v>0</v>
      </c>
      <c r="L17" s="122"/>
      <c r="M17" s="122"/>
      <c r="N17" s="123"/>
      <c r="O17" s="121">
        <v>0</v>
      </c>
      <c r="P17" s="122"/>
      <c r="Q17" s="122"/>
      <c r="R17" s="123"/>
      <c r="S17" s="121">
        <v>0</v>
      </c>
      <c r="T17" s="122"/>
      <c r="U17" s="122"/>
      <c r="V17" s="123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121">
        <v>274</v>
      </c>
      <c r="L18" s="122"/>
      <c r="M18" s="122"/>
      <c r="N18" s="123"/>
      <c r="O18" s="121">
        <v>274</v>
      </c>
      <c r="P18" s="122"/>
      <c r="Q18" s="122"/>
      <c r="R18" s="123"/>
      <c r="S18" s="121">
        <v>274</v>
      </c>
      <c r="T18" s="122"/>
      <c r="U18" s="122"/>
      <c r="V18" s="123"/>
      <c r="W18" s="42">
        <f t="shared" si="0"/>
        <v>274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121">
        <v>4206</v>
      </c>
      <c r="L19" s="122"/>
      <c r="M19" s="122"/>
      <c r="N19" s="123"/>
      <c r="O19" s="121">
        <v>4496</v>
      </c>
      <c r="P19" s="122"/>
      <c r="Q19" s="122"/>
      <c r="R19" s="123"/>
      <c r="S19" s="121">
        <v>4816</v>
      </c>
      <c r="T19" s="122"/>
      <c r="U19" s="122"/>
      <c r="V19" s="123"/>
      <c r="W19" s="42">
        <f t="shared" si="0"/>
        <v>4506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121">
        <v>22186</v>
      </c>
      <c r="L20" s="122"/>
      <c r="M20" s="122"/>
      <c r="N20" s="123"/>
      <c r="O20" s="94">
        <v>22185.630221267922</v>
      </c>
      <c r="P20" s="96"/>
      <c r="Q20" s="96"/>
      <c r="R20" s="97"/>
      <c r="S20" s="94">
        <v>22186</v>
      </c>
      <c r="T20" s="96"/>
      <c r="U20" s="96"/>
      <c r="V20" s="97"/>
      <c r="W20" s="42">
        <f t="shared" si="0"/>
        <v>22185.876740422642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121">
        <v>0</v>
      </c>
      <c r="L21" s="122"/>
      <c r="M21" s="122"/>
      <c r="N21" s="123"/>
      <c r="O21" s="94">
        <v>0</v>
      </c>
      <c r="P21" s="96"/>
      <c r="Q21" s="96"/>
      <c r="R21" s="97"/>
      <c r="S21" s="94">
        <v>0</v>
      </c>
      <c r="T21" s="96"/>
      <c r="U21" s="96"/>
      <c r="V21" s="97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121">
        <v>8569</v>
      </c>
      <c r="L22" s="122"/>
      <c r="M22" s="122"/>
      <c r="N22" s="123"/>
      <c r="O22" s="94">
        <v>19019</v>
      </c>
      <c r="P22" s="96"/>
      <c r="Q22" s="96"/>
      <c r="R22" s="97"/>
      <c r="S22" s="94">
        <f>5489+5720+17+7</f>
        <v>11233</v>
      </c>
      <c r="T22" s="96"/>
      <c r="U22" s="96"/>
      <c r="V22" s="97"/>
      <c r="W22" s="42">
        <f t="shared" si="0"/>
        <v>12940.333333333334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121">
        <v>3395</v>
      </c>
      <c r="L23" s="122"/>
      <c r="M23" s="122"/>
      <c r="N23" s="123"/>
      <c r="O23" s="94">
        <v>3394.5519666666669</v>
      </c>
      <c r="P23" s="96"/>
      <c r="Q23" s="96"/>
      <c r="R23" s="97"/>
      <c r="S23" s="94">
        <v>3395</v>
      </c>
      <c r="T23" s="96"/>
      <c r="U23" s="96"/>
      <c r="V23" s="97"/>
      <c r="W23" s="42">
        <f t="shared" si="0"/>
        <v>3394.8506555555555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49190</v>
      </c>
      <c r="L24" s="42"/>
      <c r="M24" s="42"/>
      <c r="N24" s="42"/>
      <c r="O24" s="42">
        <f>SUM(O16:R23)</f>
        <v>59314.182187934588</v>
      </c>
      <c r="P24" s="42"/>
      <c r="Q24" s="42"/>
      <c r="R24" s="42"/>
      <c r="S24" s="42">
        <f>SUM(S16:V23)</f>
        <v>51828</v>
      </c>
      <c r="T24" s="42"/>
      <c r="U24" s="42"/>
      <c r="V24" s="42"/>
      <c r="W24" s="42">
        <f t="shared" si="0"/>
        <v>53444.060729311524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>
        <f>(K28+O28+S28)/3</f>
        <v>0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 t="s">
        <v>237</v>
      </c>
      <c r="B32" s="16"/>
      <c r="C32" s="16"/>
      <c r="D32" s="16"/>
      <c r="E32" s="31" t="s">
        <v>548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>
        <v>220</v>
      </c>
      <c r="X32" s="42"/>
      <c r="Y32" s="42"/>
      <c r="Z32" s="42"/>
    </row>
    <row r="33" spans="1:26" ht="18.95" customHeight="1">
      <c r="A33" s="16" t="s">
        <v>239</v>
      </c>
      <c r="B33" s="16"/>
      <c r="C33" s="16"/>
      <c r="D33" s="16"/>
      <c r="E33" s="68" t="s">
        <v>549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7"/>
      <c r="W33" s="124">
        <v>4000</v>
      </c>
      <c r="X33" s="126"/>
      <c r="Y33" s="126"/>
      <c r="Z33" s="128"/>
    </row>
    <row r="34" spans="1:26" ht="18.95" customHeight="1">
      <c r="A34" s="16" t="s">
        <v>239</v>
      </c>
      <c r="B34" s="16"/>
      <c r="C34" s="16"/>
      <c r="D34" s="16"/>
      <c r="E34" s="68" t="s">
        <v>550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7"/>
      <c r="W34" s="125"/>
      <c r="X34" s="127"/>
      <c r="Y34" s="127"/>
      <c r="Z34" s="129"/>
    </row>
    <row r="35" spans="1:26" ht="18.95" customHeight="1">
      <c r="A35" s="16" t="s">
        <v>239</v>
      </c>
      <c r="B35" s="16"/>
      <c r="C35" s="16"/>
      <c r="D35" s="16"/>
      <c r="E35" s="68" t="s">
        <v>551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7"/>
      <c r="W35" s="94">
        <v>1600</v>
      </c>
      <c r="X35" s="96"/>
      <c r="Y35" s="96"/>
      <c r="Z35" s="97"/>
    </row>
    <row r="36" spans="1:26" ht="18.95" customHeight="1">
      <c r="A36" s="16" t="s">
        <v>239</v>
      </c>
      <c r="B36" s="16"/>
      <c r="C36" s="16"/>
      <c r="D36" s="16"/>
      <c r="E36" s="68" t="s">
        <v>66</v>
      </c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7"/>
      <c r="W36" s="94">
        <v>11500</v>
      </c>
      <c r="X36" s="96"/>
      <c r="Y36" s="96"/>
      <c r="Z36" s="97"/>
    </row>
    <row r="37" spans="1:26" ht="18.95" customHeight="1">
      <c r="A37" s="15" t="s">
        <v>230</v>
      </c>
      <c r="B37" s="19"/>
      <c r="C37" s="19"/>
      <c r="D37" s="26"/>
      <c r="E37" s="68" t="s">
        <v>493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7"/>
      <c r="W37" s="94">
        <v>5720</v>
      </c>
      <c r="X37" s="96"/>
      <c r="Y37" s="96"/>
      <c r="Z37" s="97"/>
    </row>
    <row r="38" spans="1:26" ht="18.95" customHeight="1">
      <c r="A38" s="15" t="s">
        <v>230</v>
      </c>
      <c r="B38" s="19"/>
      <c r="C38" s="19"/>
      <c r="D38" s="26"/>
      <c r="E38" s="68" t="s">
        <v>114</v>
      </c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7"/>
      <c r="W38" s="94">
        <v>2970</v>
      </c>
      <c r="X38" s="96"/>
      <c r="Y38" s="96"/>
      <c r="Z38" s="97"/>
    </row>
    <row r="39" spans="1:26" ht="18.95" customHeight="1">
      <c r="A39" s="15" t="s">
        <v>230</v>
      </c>
      <c r="B39" s="19"/>
      <c r="C39" s="19"/>
      <c r="D39" s="26"/>
      <c r="E39" s="68" t="s">
        <v>502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7"/>
      <c r="W39" s="94">
        <v>2310</v>
      </c>
      <c r="X39" s="96"/>
      <c r="Y39" s="96"/>
      <c r="Z39" s="97"/>
    </row>
    <row r="40" spans="1:26" ht="18.95" customHeight="1"/>
    <row r="41" spans="1:26" ht="18.95" customHeight="1">
      <c r="A41" s="9" t="s">
        <v>178</v>
      </c>
    </row>
    <row r="42" spans="1:26" ht="18.95" customHeight="1">
      <c r="A42" s="10" t="s">
        <v>81</v>
      </c>
      <c r="B42" s="18"/>
      <c r="C42" s="18"/>
      <c r="D42" s="23"/>
      <c r="E42" s="10" t="s">
        <v>76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23"/>
    </row>
    <row r="43" spans="1:26">
      <c r="A43" s="16" t="s">
        <v>306</v>
      </c>
      <c r="B43" s="16"/>
      <c r="C43" s="16"/>
      <c r="D43" s="16"/>
      <c r="E43" s="31" t="s">
        <v>553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48"/>
    </row>
    <row r="44" spans="1:26">
      <c r="A44" s="16" t="s">
        <v>306</v>
      </c>
      <c r="B44" s="16"/>
      <c r="C44" s="16"/>
      <c r="D44" s="16"/>
      <c r="E44" s="31" t="s">
        <v>554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48"/>
    </row>
    <row r="45" spans="1:26">
      <c r="A45" s="16" t="s">
        <v>306</v>
      </c>
      <c r="B45" s="16"/>
      <c r="C45" s="16"/>
      <c r="D45" s="16"/>
      <c r="E45" s="31" t="s">
        <v>463</v>
      </c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48"/>
    </row>
    <row r="46" spans="1:26">
      <c r="A46" s="16" t="s">
        <v>306</v>
      </c>
      <c r="B46" s="16"/>
      <c r="C46" s="16"/>
      <c r="D46" s="16"/>
      <c r="E46" s="31" t="s">
        <v>557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48"/>
    </row>
  </sheetData>
  <mergeCells count="134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A34:D34"/>
    <mergeCell ref="E34:V34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38:D38"/>
    <mergeCell ref="E38:V38"/>
    <mergeCell ref="W38:Z38"/>
    <mergeCell ref="A39:D39"/>
    <mergeCell ref="E39:V39"/>
    <mergeCell ref="W39:Z39"/>
    <mergeCell ref="A42:D42"/>
    <mergeCell ref="E42:Z42"/>
    <mergeCell ref="A43:D43"/>
    <mergeCell ref="E43:Z43"/>
    <mergeCell ref="A44:D44"/>
    <mergeCell ref="E44:Z44"/>
    <mergeCell ref="A45:D45"/>
    <mergeCell ref="E45:Z45"/>
    <mergeCell ref="A46:D46"/>
    <mergeCell ref="E46:Z46"/>
    <mergeCell ref="A12:B15"/>
    <mergeCell ref="C16:F19"/>
    <mergeCell ref="W33:Z34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rowBreaks count="1" manualBreakCount="1">
    <brk id="34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Z40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173</v>
      </c>
      <c r="F2" s="32" t="s">
        <v>538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165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1019.63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36038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76">
        <v>0</v>
      </c>
      <c r="P12" s="76"/>
      <c r="Q12" s="76"/>
      <c r="R12" s="76"/>
      <c r="S12" s="76">
        <v>0</v>
      </c>
      <c r="T12" s="76"/>
      <c r="U12" s="76"/>
      <c r="V12" s="76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76">
        <f>SUM(O12:R14)</f>
        <v>0</v>
      </c>
      <c r="P15" s="76"/>
      <c r="Q15" s="76"/>
      <c r="R15" s="76"/>
      <c r="S15" s="76">
        <f>SUM(S12:V14)</f>
        <v>0</v>
      </c>
      <c r="T15" s="76"/>
      <c r="U15" s="76"/>
      <c r="V15" s="76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3120</v>
      </c>
      <c r="L16" s="42"/>
      <c r="M16" s="42"/>
      <c r="N16" s="42"/>
      <c r="O16" s="76">
        <v>3347.817121</v>
      </c>
      <c r="P16" s="76"/>
      <c r="Q16" s="76"/>
      <c r="R16" s="76"/>
      <c r="S16" s="76">
        <v>3224</v>
      </c>
      <c r="T16" s="76"/>
      <c r="U16" s="76"/>
      <c r="V16" s="76"/>
      <c r="W16" s="42">
        <f t="shared" si="0"/>
        <v>3230.6057070000002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118</v>
      </c>
      <c r="L18" s="42"/>
      <c r="M18" s="42"/>
      <c r="N18" s="42"/>
      <c r="O18" s="76">
        <v>117.87600000000002</v>
      </c>
      <c r="P18" s="76"/>
      <c r="Q18" s="76"/>
      <c r="R18" s="76"/>
      <c r="S18" s="76">
        <v>118</v>
      </c>
      <c r="T18" s="76"/>
      <c r="U18" s="76"/>
      <c r="V18" s="76"/>
      <c r="W18" s="42">
        <f t="shared" si="0"/>
        <v>117.95866666666667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222</v>
      </c>
      <c r="L19" s="42"/>
      <c r="M19" s="42"/>
      <c r="N19" s="42"/>
      <c r="O19" s="76">
        <v>222.42852500000004</v>
      </c>
      <c r="P19" s="76"/>
      <c r="Q19" s="76"/>
      <c r="R19" s="76"/>
      <c r="S19" s="76">
        <v>222</v>
      </c>
      <c r="T19" s="76"/>
      <c r="U19" s="76"/>
      <c r="V19" s="76"/>
      <c r="W19" s="42">
        <f t="shared" si="0"/>
        <v>222.14284166666667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10548</v>
      </c>
      <c r="L20" s="42"/>
      <c r="M20" s="42"/>
      <c r="N20" s="42"/>
      <c r="O20" s="76">
        <v>10548.319817005162</v>
      </c>
      <c r="P20" s="76"/>
      <c r="Q20" s="76"/>
      <c r="R20" s="76"/>
      <c r="S20" s="76">
        <v>10548</v>
      </c>
      <c r="T20" s="76"/>
      <c r="U20" s="76"/>
      <c r="V20" s="76"/>
      <c r="W20" s="42">
        <f t="shared" si="0"/>
        <v>10548.106605668387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5500</v>
      </c>
      <c r="L22" s="42"/>
      <c r="M22" s="42"/>
      <c r="N22" s="42"/>
      <c r="O22" s="76">
        <v>0</v>
      </c>
      <c r="P22" s="76"/>
      <c r="Q22" s="76"/>
      <c r="R22" s="76"/>
      <c r="S22" s="76">
        <f>2310+69+8</f>
        <v>2387</v>
      </c>
      <c r="T22" s="76"/>
      <c r="U22" s="76"/>
      <c r="V22" s="76"/>
      <c r="W22" s="42">
        <f t="shared" si="0"/>
        <v>2629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507</v>
      </c>
      <c r="L23" s="42"/>
      <c r="M23" s="42"/>
      <c r="N23" s="42"/>
      <c r="O23" s="76">
        <v>506.89430000000004</v>
      </c>
      <c r="P23" s="76"/>
      <c r="Q23" s="76"/>
      <c r="R23" s="76"/>
      <c r="S23" s="76">
        <v>507</v>
      </c>
      <c r="T23" s="76"/>
      <c r="U23" s="76"/>
      <c r="V23" s="76"/>
      <c r="W23" s="42">
        <f t="shared" si="0"/>
        <v>506.96476666666666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20015</v>
      </c>
      <c r="L24" s="42"/>
      <c r="M24" s="42"/>
      <c r="N24" s="42"/>
      <c r="O24" s="76">
        <f>SUM(O16:R23)</f>
        <v>14743.335763005161</v>
      </c>
      <c r="P24" s="76"/>
      <c r="Q24" s="76"/>
      <c r="R24" s="76"/>
      <c r="S24" s="76">
        <f>SUM(S16:V23)</f>
        <v>17006</v>
      </c>
      <c r="T24" s="76"/>
      <c r="U24" s="76"/>
      <c r="V24" s="76"/>
      <c r="W24" s="42">
        <f t="shared" si="0"/>
        <v>17254.778587668388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>
        <f>(K28+O28+S28)/3</f>
        <v>0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 t="s">
        <v>230</v>
      </c>
      <c r="B32" s="16"/>
      <c r="C32" s="16"/>
      <c r="D32" s="16"/>
      <c r="E32" s="31" t="s">
        <v>271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>
        <v>2310</v>
      </c>
      <c r="X32" s="42"/>
      <c r="Y32" s="42"/>
      <c r="Z32" s="42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/>
    <row r="36" spans="1:26" ht="18.95" customHeight="1">
      <c r="A36" s="9" t="s">
        <v>178</v>
      </c>
    </row>
    <row r="37" spans="1:26" ht="18.95" customHeight="1">
      <c r="A37" s="10" t="s">
        <v>81</v>
      </c>
      <c r="B37" s="18"/>
      <c r="C37" s="18"/>
      <c r="D37" s="23"/>
      <c r="E37" s="10" t="s">
        <v>76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3"/>
    </row>
    <row r="38" spans="1:26" ht="18.95" customHeight="1">
      <c r="A38" s="16" t="s">
        <v>306</v>
      </c>
      <c r="B38" s="16"/>
      <c r="C38" s="16"/>
      <c r="D38" s="16"/>
      <c r="E38" s="31" t="s">
        <v>553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48"/>
    </row>
    <row r="39" spans="1:26" ht="18.95" customHeight="1">
      <c r="A39" s="16"/>
      <c r="B39" s="16"/>
      <c r="C39" s="16"/>
      <c r="D39" s="16"/>
      <c r="E39" s="31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8"/>
    </row>
    <row r="40" spans="1:26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</sheetData>
  <mergeCells count="11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7:D37"/>
    <mergeCell ref="E37:Z37"/>
    <mergeCell ref="A38:D38"/>
    <mergeCell ref="E38:Z38"/>
    <mergeCell ref="A39:D39"/>
    <mergeCell ref="E39:Z39"/>
    <mergeCell ref="A40:D40"/>
    <mergeCell ref="E40:Z40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rowBreaks count="1" manualBreakCount="1">
    <brk id="35" max="16383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0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228</v>
      </c>
      <c r="F2" s="32" t="s">
        <v>312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492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160.72999999999999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37669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76">
        <v>0</v>
      </c>
      <c r="P12" s="76"/>
      <c r="Q12" s="76"/>
      <c r="R12" s="76"/>
      <c r="S12" s="76">
        <v>0</v>
      </c>
      <c r="T12" s="76"/>
      <c r="U12" s="76"/>
      <c r="V12" s="76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76">
        <f>SUM(O12:R14)</f>
        <v>0</v>
      </c>
      <c r="P15" s="76"/>
      <c r="Q15" s="76"/>
      <c r="R15" s="76"/>
      <c r="S15" s="76">
        <f>SUM(S12:V14)</f>
        <v>0</v>
      </c>
      <c r="T15" s="76"/>
      <c r="U15" s="76"/>
      <c r="V15" s="76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1081</v>
      </c>
      <c r="L16" s="42"/>
      <c r="M16" s="42"/>
      <c r="N16" s="42"/>
      <c r="O16" s="76">
        <v>1204.9590474166666</v>
      </c>
      <c r="P16" s="76"/>
      <c r="Q16" s="76"/>
      <c r="R16" s="76"/>
      <c r="S16" s="76">
        <v>1193</v>
      </c>
      <c r="T16" s="76"/>
      <c r="U16" s="76"/>
      <c r="V16" s="76"/>
      <c r="W16" s="42">
        <f t="shared" si="0"/>
        <v>1159.6530158055555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0</v>
      </c>
      <c r="L17" s="42"/>
      <c r="M17" s="42"/>
      <c r="N17" s="42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118</v>
      </c>
      <c r="L18" s="42"/>
      <c r="M18" s="42"/>
      <c r="N18" s="42"/>
      <c r="O18" s="76">
        <v>117.87600000000002</v>
      </c>
      <c r="P18" s="76"/>
      <c r="Q18" s="76"/>
      <c r="R18" s="76"/>
      <c r="S18" s="76">
        <v>118</v>
      </c>
      <c r="T18" s="76"/>
      <c r="U18" s="76"/>
      <c r="V18" s="76"/>
      <c r="W18" s="42">
        <f t="shared" si="0"/>
        <v>117.95866666666667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448</v>
      </c>
      <c r="L19" s="42"/>
      <c r="M19" s="42"/>
      <c r="N19" s="42"/>
      <c r="O19" s="76">
        <v>447.90350000000007</v>
      </c>
      <c r="P19" s="76"/>
      <c r="Q19" s="76"/>
      <c r="R19" s="76"/>
      <c r="S19" s="76">
        <v>448</v>
      </c>
      <c r="T19" s="76"/>
      <c r="U19" s="76"/>
      <c r="V19" s="76"/>
      <c r="W19" s="42">
        <f t="shared" si="0"/>
        <v>447.96783333333337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7559</v>
      </c>
      <c r="L20" s="42"/>
      <c r="M20" s="42"/>
      <c r="N20" s="42"/>
      <c r="O20" s="76">
        <v>7559.0499617269179</v>
      </c>
      <c r="P20" s="76"/>
      <c r="Q20" s="76"/>
      <c r="R20" s="76"/>
      <c r="S20" s="76">
        <v>7559</v>
      </c>
      <c r="T20" s="76"/>
      <c r="U20" s="76"/>
      <c r="V20" s="76"/>
      <c r="W20" s="42">
        <f t="shared" si="0"/>
        <v>7559.0166539089723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0</v>
      </c>
      <c r="L22" s="42"/>
      <c r="M22" s="42"/>
      <c r="N22" s="42"/>
      <c r="O22" s="76">
        <v>0</v>
      </c>
      <c r="P22" s="76"/>
      <c r="Q22" s="76"/>
      <c r="R22" s="76"/>
      <c r="S22" s="76">
        <v>1045</v>
      </c>
      <c r="T22" s="76"/>
      <c r="U22" s="76"/>
      <c r="V22" s="76"/>
      <c r="W22" s="42">
        <f t="shared" si="0"/>
        <v>348.33333333333331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220</v>
      </c>
      <c r="L23" s="42"/>
      <c r="M23" s="42"/>
      <c r="N23" s="42"/>
      <c r="O23" s="76">
        <v>219.9076</v>
      </c>
      <c r="P23" s="76"/>
      <c r="Q23" s="76"/>
      <c r="R23" s="76"/>
      <c r="S23" s="76">
        <v>220</v>
      </c>
      <c r="T23" s="76"/>
      <c r="U23" s="76"/>
      <c r="V23" s="76"/>
      <c r="W23" s="42">
        <f t="shared" si="0"/>
        <v>219.9692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9426</v>
      </c>
      <c r="L24" s="42"/>
      <c r="M24" s="42"/>
      <c r="N24" s="42"/>
      <c r="O24" s="76">
        <f>SUM(O16:R23)</f>
        <v>9549.696109143586</v>
      </c>
      <c r="P24" s="76"/>
      <c r="Q24" s="76"/>
      <c r="R24" s="76"/>
      <c r="S24" s="76">
        <f>SUM(S16:V23)</f>
        <v>10583</v>
      </c>
      <c r="T24" s="76"/>
      <c r="U24" s="76"/>
      <c r="V24" s="76"/>
      <c r="W24" s="42">
        <f t="shared" si="0"/>
        <v>9852.898703047862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>
        <f>(K28+O28+S28)/3</f>
        <v>0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 t="s">
        <v>230</v>
      </c>
      <c r="B32" s="16"/>
      <c r="C32" s="16"/>
      <c r="D32" s="16"/>
      <c r="E32" s="31" t="s">
        <v>186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>
        <v>1045</v>
      </c>
      <c r="X32" s="42"/>
      <c r="Y32" s="42"/>
      <c r="Z32" s="42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/>
    <row r="36" spans="1:26" ht="18.95" customHeight="1">
      <c r="A36" s="9" t="s">
        <v>178</v>
      </c>
    </row>
    <row r="37" spans="1:26" ht="18.95" customHeight="1">
      <c r="A37" s="10" t="s">
        <v>81</v>
      </c>
      <c r="B37" s="18"/>
      <c r="C37" s="18"/>
      <c r="D37" s="23"/>
      <c r="E37" s="10" t="s">
        <v>76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3"/>
    </row>
    <row r="38" spans="1:26" ht="18.95" customHeight="1">
      <c r="A38" s="16" t="s">
        <v>306</v>
      </c>
      <c r="B38" s="16"/>
      <c r="C38" s="16"/>
      <c r="D38" s="16"/>
      <c r="E38" s="31" t="s">
        <v>214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48"/>
    </row>
    <row r="39" spans="1:26" ht="18.95" customHeight="1">
      <c r="A39" s="16"/>
      <c r="B39" s="16"/>
      <c r="C39" s="16"/>
      <c r="D39" s="16"/>
      <c r="E39" s="15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6"/>
    </row>
    <row r="40" spans="1:26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</sheetData>
  <mergeCells count="11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7:D37"/>
    <mergeCell ref="E37:Z37"/>
    <mergeCell ref="A38:D38"/>
    <mergeCell ref="E38:Z38"/>
    <mergeCell ref="A39:D39"/>
    <mergeCell ref="E39:Z39"/>
    <mergeCell ref="A40:D40"/>
    <mergeCell ref="E40:Z40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I58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168</v>
      </c>
      <c r="F2" s="32" t="s">
        <v>372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568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568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 t="s">
        <v>568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 t="s">
        <v>568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1446</v>
      </c>
      <c r="L12" s="76"/>
      <c r="M12" s="76"/>
      <c r="N12" s="76"/>
      <c r="O12" s="76">
        <v>1813</v>
      </c>
      <c r="P12" s="76"/>
      <c r="Q12" s="76"/>
      <c r="R12" s="76"/>
      <c r="S12" s="76">
        <v>2022</v>
      </c>
      <c r="T12" s="76"/>
      <c r="U12" s="76"/>
      <c r="V12" s="76"/>
      <c r="W12" s="42">
        <f t="shared" ref="W12:W24" si="0">(K12+O12+S12)/3</f>
        <v>1760.3333333333333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f>7529+37768+1460+679</f>
        <v>47436</v>
      </c>
      <c r="L13" s="76"/>
      <c r="M13" s="76"/>
      <c r="N13" s="76"/>
      <c r="O13" s="76">
        <v>16480</v>
      </c>
      <c r="P13" s="76"/>
      <c r="Q13" s="76"/>
      <c r="R13" s="76"/>
      <c r="S13" s="76">
        <v>53291</v>
      </c>
      <c r="T13" s="76"/>
      <c r="U13" s="76"/>
      <c r="V13" s="76"/>
      <c r="W13" s="42">
        <f t="shared" si="0"/>
        <v>39069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48882</v>
      </c>
      <c r="L15" s="76"/>
      <c r="M15" s="76"/>
      <c r="N15" s="76"/>
      <c r="O15" s="76">
        <f>SUM(O12:R14)</f>
        <v>18293</v>
      </c>
      <c r="P15" s="76"/>
      <c r="Q15" s="76"/>
      <c r="R15" s="76"/>
      <c r="S15" s="76">
        <f>SUM(S12:V14)</f>
        <v>55313</v>
      </c>
      <c r="T15" s="76"/>
      <c r="U15" s="76"/>
      <c r="V15" s="76"/>
      <c r="W15" s="42">
        <f t="shared" si="0"/>
        <v>40829.333333333336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48</v>
      </c>
      <c r="L16" s="76"/>
      <c r="M16" s="76"/>
      <c r="N16" s="76"/>
      <c r="O16" s="76">
        <v>62</v>
      </c>
      <c r="P16" s="76"/>
      <c r="Q16" s="76"/>
      <c r="R16" s="76"/>
      <c r="S16" s="76">
        <v>67</v>
      </c>
      <c r="T16" s="76"/>
      <c r="U16" s="76"/>
      <c r="V16" s="76"/>
      <c r="W16" s="42">
        <f t="shared" si="0"/>
        <v>59</v>
      </c>
      <c r="X16" s="42"/>
      <c r="Y16" s="42"/>
      <c r="Z16" s="42"/>
    </row>
    <row r="17" spans="1:27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7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7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7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1571</v>
      </c>
      <c r="L20" s="76"/>
      <c r="M20" s="76"/>
      <c r="N20" s="76"/>
      <c r="O20" s="76">
        <f>35+1375</f>
        <v>1410</v>
      </c>
      <c r="P20" s="76"/>
      <c r="Q20" s="76"/>
      <c r="R20" s="76"/>
      <c r="S20" s="76">
        <v>1745</v>
      </c>
      <c r="T20" s="76"/>
      <c r="U20" s="76"/>
      <c r="V20" s="76"/>
      <c r="W20" s="42">
        <f t="shared" si="0"/>
        <v>1575.3333333333333</v>
      </c>
      <c r="X20" s="42"/>
      <c r="Y20" s="42"/>
      <c r="Z20" s="42"/>
    </row>
    <row r="21" spans="1:27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870</v>
      </c>
      <c r="L21" s="76"/>
      <c r="M21" s="76"/>
      <c r="N21" s="76"/>
      <c r="O21" s="76">
        <v>1018</v>
      </c>
      <c r="P21" s="76"/>
      <c r="Q21" s="76"/>
      <c r="R21" s="76"/>
      <c r="S21" s="76">
        <v>944</v>
      </c>
      <c r="T21" s="76"/>
      <c r="U21" s="76"/>
      <c r="V21" s="76"/>
      <c r="W21" s="42">
        <f t="shared" si="0"/>
        <v>944</v>
      </c>
      <c r="X21" s="42"/>
      <c r="Y21" s="42"/>
      <c r="Z21" s="42"/>
    </row>
    <row r="22" spans="1:27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109</v>
      </c>
      <c r="L22" s="76"/>
      <c r="M22" s="76"/>
      <c r="N22" s="76"/>
      <c r="O22" s="76">
        <v>136</v>
      </c>
      <c r="P22" s="76"/>
      <c r="Q22" s="76"/>
      <c r="R22" s="76"/>
      <c r="S22" s="76">
        <v>55</v>
      </c>
      <c r="T22" s="76"/>
      <c r="U22" s="76"/>
      <c r="V22" s="76"/>
      <c r="W22" s="42">
        <f t="shared" si="0"/>
        <v>100</v>
      </c>
      <c r="X22" s="42"/>
      <c r="Y22" s="42"/>
      <c r="Z22" s="42"/>
    </row>
    <row r="23" spans="1:27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f>80201+3630+9+6+180+552</f>
        <v>84578</v>
      </c>
      <c r="L23" s="76"/>
      <c r="M23" s="76"/>
      <c r="N23" s="76"/>
      <c r="O23" s="76">
        <f>11044+173</f>
        <v>11217</v>
      </c>
      <c r="P23" s="76"/>
      <c r="Q23" s="76"/>
      <c r="R23" s="76"/>
      <c r="S23" s="76">
        <v>96172</v>
      </c>
      <c r="T23" s="76"/>
      <c r="U23" s="76"/>
      <c r="V23" s="76"/>
      <c r="W23" s="42">
        <f t="shared" si="0"/>
        <v>63989</v>
      </c>
      <c r="X23" s="42"/>
      <c r="Y23" s="42"/>
      <c r="Z23" s="42"/>
    </row>
    <row r="24" spans="1:27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87176</v>
      </c>
      <c r="L24" s="42"/>
      <c r="M24" s="42"/>
      <c r="N24" s="42"/>
      <c r="O24" s="76">
        <f>SUM(O16:R23)</f>
        <v>13843</v>
      </c>
      <c r="P24" s="76"/>
      <c r="Q24" s="76"/>
      <c r="R24" s="76"/>
      <c r="S24" s="76">
        <f>SUM(S16:V23)</f>
        <v>98983</v>
      </c>
      <c r="T24" s="76"/>
      <c r="U24" s="76"/>
      <c r="V24" s="76"/>
      <c r="W24" s="42">
        <f t="shared" si="0"/>
        <v>66667.333333333328</v>
      </c>
      <c r="X24" s="42"/>
      <c r="Y24" s="42"/>
      <c r="Z24" s="42"/>
    </row>
    <row r="25" spans="1:27" ht="18.95" customHeight="1"/>
    <row r="26" spans="1:27" ht="18.95" customHeight="1">
      <c r="A26" s="9" t="s">
        <v>75</v>
      </c>
      <c r="D26" s="17"/>
      <c r="E26" s="17"/>
      <c r="F26" s="17"/>
      <c r="G26" s="17"/>
    </row>
    <row r="27" spans="1:27" ht="18.9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7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19</v>
      </c>
      <c r="L28" s="76"/>
      <c r="M28" s="76"/>
      <c r="N28" s="76"/>
      <c r="O28" s="76">
        <v>17</v>
      </c>
      <c r="P28" s="76"/>
      <c r="Q28" s="76"/>
      <c r="R28" s="76"/>
      <c r="S28" s="76">
        <v>20</v>
      </c>
      <c r="T28" s="76"/>
      <c r="U28" s="76"/>
      <c r="V28" s="76"/>
      <c r="W28" s="76">
        <f>(K28+O28+S28)/3</f>
        <v>18.666666666666668</v>
      </c>
      <c r="X28" s="76"/>
      <c r="Y28" s="76"/>
      <c r="Z28" s="76"/>
    </row>
    <row r="29" spans="1:27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16</v>
      </c>
      <c r="L29" s="76"/>
      <c r="M29" s="76"/>
      <c r="N29" s="76"/>
      <c r="O29" s="76">
        <v>15</v>
      </c>
      <c r="P29" s="76"/>
      <c r="Q29" s="76"/>
      <c r="R29" s="76"/>
      <c r="S29" s="76">
        <v>18</v>
      </c>
      <c r="T29" s="76"/>
      <c r="U29" s="76"/>
      <c r="V29" s="76"/>
      <c r="W29" s="76">
        <f>(K29+O29+S29)/3</f>
        <v>16.333333333333332</v>
      </c>
      <c r="X29" s="76"/>
      <c r="Y29" s="76"/>
      <c r="Z29" s="76"/>
    </row>
    <row r="30" spans="1:27" ht="18.95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7" ht="18.95" customHeight="1">
      <c r="A31" s="9" t="s">
        <v>290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7" ht="18.95" customHeight="1">
      <c r="A32" s="55" t="s">
        <v>81</v>
      </c>
      <c r="B32" s="58"/>
      <c r="C32" s="58"/>
      <c r="D32" s="66"/>
      <c r="E32" s="55" t="s">
        <v>76</v>
      </c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66"/>
      <c r="W32" s="55" t="s">
        <v>329</v>
      </c>
      <c r="X32" s="58"/>
      <c r="Y32" s="58"/>
      <c r="Z32" s="66"/>
      <c r="AA32" s="133"/>
    </row>
    <row r="33" spans="1:35" ht="18.95" customHeight="1">
      <c r="A33" s="57" t="s">
        <v>237</v>
      </c>
      <c r="B33" s="59"/>
      <c r="C33" s="59"/>
      <c r="D33" s="67"/>
      <c r="E33" s="68" t="s">
        <v>391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7"/>
      <c r="W33" s="94">
        <v>80201</v>
      </c>
      <c r="X33" s="96"/>
      <c r="Y33" s="96"/>
      <c r="Z33" s="97"/>
      <c r="AA33" s="134"/>
      <c r="AD33" s="137"/>
      <c r="AE33" s="137"/>
      <c r="AF33" s="137"/>
      <c r="AG33" s="137"/>
    </row>
    <row r="34" spans="1:35" ht="18.95" customHeight="1">
      <c r="A34" s="57" t="s">
        <v>237</v>
      </c>
      <c r="B34" s="59"/>
      <c r="C34" s="59"/>
      <c r="D34" s="67"/>
      <c r="E34" s="68" t="s">
        <v>404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7"/>
      <c r="W34" s="94">
        <v>3630</v>
      </c>
      <c r="X34" s="96"/>
      <c r="Y34" s="96"/>
      <c r="Z34" s="97"/>
      <c r="AA34" s="134"/>
      <c r="AC34" s="136"/>
      <c r="AD34" s="135"/>
      <c r="AE34" s="135"/>
      <c r="AF34" s="135"/>
      <c r="AG34" s="135"/>
      <c r="AH34" s="136"/>
      <c r="AI34" s="136"/>
    </row>
    <row r="35" spans="1:35" ht="18.95" customHeight="1">
      <c r="A35" s="57" t="s">
        <v>237</v>
      </c>
      <c r="B35" s="59"/>
      <c r="C35" s="59"/>
      <c r="D35" s="67"/>
      <c r="E35" s="68" t="s">
        <v>569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7"/>
      <c r="W35" s="94">
        <v>1540</v>
      </c>
      <c r="X35" s="96"/>
      <c r="Y35" s="96"/>
      <c r="Z35" s="97"/>
      <c r="AA35" s="134"/>
    </row>
    <row r="36" spans="1:35" ht="18.95" customHeight="1">
      <c r="A36" s="57" t="s">
        <v>239</v>
      </c>
      <c r="B36" s="59"/>
      <c r="C36" s="59"/>
      <c r="D36" s="67"/>
      <c r="E36" s="68" t="s">
        <v>570</v>
      </c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7"/>
      <c r="W36" s="94">
        <v>1375</v>
      </c>
      <c r="X36" s="96"/>
      <c r="Y36" s="96"/>
      <c r="Z36" s="97"/>
      <c r="AA36" s="135"/>
    </row>
    <row r="37" spans="1:35" ht="18.95" customHeight="1">
      <c r="A37" s="57" t="s">
        <v>239</v>
      </c>
      <c r="B37" s="59"/>
      <c r="C37" s="59"/>
      <c r="D37" s="67"/>
      <c r="E37" s="68" t="s">
        <v>442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7"/>
      <c r="W37" s="94">
        <v>11044</v>
      </c>
      <c r="X37" s="96"/>
      <c r="Y37" s="96"/>
      <c r="Z37" s="97"/>
      <c r="AA37" s="135"/>
    </row>
    <row r="38" spans="1:35" ht="18.95" customHeight="1">
      <c r="A38" s="57" t="s">
        <v>230</v>
      </c>
      <c r="B38" s="59"/>
      <c r="C38" s="59"/>
      <c r="D38" s="67"/>
      <c r="E38" s="68" t="s">
        <v>507</v>
      </c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7"/>
      <c r="W38" s="94">
        <v>93467</v>
      </c>
      <c r="X38" s="96"/>
      <c r="Y38" s="96"/>
      <c r="Z38" s="97"/>
      <c r="AA38" s="135"/>
    </row>
    <row r="39" spans="1:35" ht="18.95" customHeight="1">
      <c r="A39" s="57" t="s">
        <v>230</v>
      </c>
      <c r="B39" s="59"/>
      <c r="C39" s="59"/>
      <c r="D39" s="67"/>
      <c r="E39" s="68" t="s">
        <v>483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7"/>
      <c r="W39" s="94">
        <v>2414</v>
      </c>
      <c r="X39" s="96"/>
      <c r="Y39" s="96"/>
      <c r="Z39" s="97"/>
      <c r="AA39" s="135"/>
    </row>
    <row r="40" spans="1:35" ht="18.95" customHeight="1">
      <c r="A40" s="57" t="s">
        <v>230</v>
      </c>
      <c r="B40" s="59"/>
      <c r="C40" s="59"/>
      <c r="D40" s="67"/>
      <c r="E40" s="68" t="s">
        <v>24</v>
      </c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7"/>
      <c r="W40" s="94">
        <v>1607</v>
      </c>
      <c r="X40" s="96"/>
      <c r="Y40" s="96"/>
      <c r="Z40" s="97"/>
      <c r="AA40" s="135"/>
    </row>
    <row r="41" spans="1:35" ht="18.95" customHeight="1">
      <c r="A41" s="57" t="s">
        <v>230</v>
      </c>
      <c r="B41" s="59"/>
      <c r="C41" s="59"/>
      <c r="D41" s="67"/>
      <c r="E41" s="68" t="s">
        <v>401</v>
      </c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7"/>
      <c r="W41" s="94">
        <v>88</v>
      </c>
      <c r="X41" s="96"/>
      <c r="Y41" s="96"/>
      <c r="Z41" s="97"/>
      <c r="AA41" s="135"/>
    </row>
    <row r="42" spans="1:35" ht="18.95" customHeight="1">
      <c r="A42" s="57" t="s">
        <v>306</v>
      </c>
      <c r="B42" s="59"/>
      <c r="C42" s="59"/>
      <c r="D42" s="67"/>
      <c r="E42" s="68" t="s">
        <v>481</v>
      </c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7"/>
      <c r="W42" s="94">
        <v>291</v>
      </c>
      <c r="X42" s="96"/>
      <c r="Y42" s="96"/>
      <c r="Z42" s="97"/>
      <c r="AA42" s="135"/>
    </row>
    <row r="43" spans="1:35" ht="18.9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 spans="1:35" ht="18.95" customHeight="1">
      <c r="A44" s="52" t="s">
        <v>178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spans="1:35" ht="18.95" customHeight="1">
      <c r="A45" s="55" t="s">
        <v>81</v>
      </c>
      <c r="B45" s="58"/>
      <c r="C45" s="58"/>
      <c r="D45" s="66"/>
      <c r="E45" s="55" t="s">
        <v>76</v>
      </c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66"/>
    </row>
    <row r="46" spans="1:35" ht="18.95" customHeight="1">
      <c r="A46" s="56" t="s">
        <v>306</v>
      </c>
      <c r="B46" s="56"/>
      <c r="C46" s="56"/>
      <c r="D46" s="56"/>
      <c r="E46" s="68" t="s">
        <v>243</v>
      </c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7"/>
    </row>
    <row r="47" spans="1:35" ht="18.95" customHeight="1">
      <c r="A47" s="56" t="s">
        <v>306</v>
      </c>
      <c r="B47" s="56"/>
      <c r="C47" s="56"/>
      <c r="D47" s="56"/>
      <c r="E47" s="68" t="s">
        <v>47</v>
      </c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7"/>
    </row>
    <row r="48" spans="1:35" ht="18.95" customHeight="1">
      <c r="A48" s="56" t="s">
        <v>348</v>
      </c>
      <c r="B48" s="56"/>
      <c r="C48" s="56"/>
      <c r="D48" s="56"/>
      <c r="E48" s="68" t="s">
        <v>503</v>
      </c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7"/>
    </row>
    <row r="49" spans="1:26" ht="18.9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spans="1:26" ht="18.95" customHeight="1">
      <c r="A50" s="52" t="s">
        <v>300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ht="18.95" customHeight="1">
      <c r="A51" s="55" t="s">
        <v>390</v>
      </c>
      <c r="B51" s="58"/>
      <c r="C51" s="58"/>
      <c r="D51" s="66"/>
      <c r="E51" s="58" t="s">
        <v>225</v>
      </c>
      <c r="F51" s="58"/>
      <c r="G51" s="58"/>
      <c r="H51" s="58"/>
      <c r="I51" s="58"/>
      <c r="J51" s="66"/>
      <c r="K51" s="55" t="s">
        <v>130</v>
      </c>
      <c r="L51" s="58"/>
      <c r="M51" s="58"/>
      <c r="N51" s="58"/>
      <c r="O51" s="58"/>
      <c r="P51" s="66"/>
      <c r="Q51" s="55" t="s">
        <v>131</v>
      </c>
      <c r="R51" s="58"/>
      <c r="S51" s="58"/>
      <c r="T51" s="66"/>
      <c r="U51" s="55" t="s">
        <v>546</v>
      </c>
      <c r="V51" s="58"/>
      <c r="W51" s="58"/>
      <c r="X51" s="58"/>
      <c r="Y51" s="58"/>
      <c r="Z51" s="66"/>
    </row>
    <row r="52" spans="1:26" ht="18.95" customHeight="1">
      <c r="A52" s="130" t="s">
        <v>561</v>
      </c>
      <c r="B52" s="130"/>
      <c r="C52" s="130"/>
      <c r="D52" s="130"/>
      <c r="E52" s="130" t="s">
        <v>504</v>
      </c>
      <c r="F52" s="130"/>
      <c r="G52" s="130"/>
      <c r="H52" s="130"/>
      <c r="I52" s="130"/>
      <c r="J52" s="130"/>
      <c r="K52" s="130" t="s">
        <v>106</v>
      </c>
      <c r="L52" s="130"/>
      <c r="M52" s="130"/>
      <c r="N52" s="130"/>
      <c r="O52" s="130"/>
      <c r="P52" s="130"/>
      <c r="Q52" s="131">
        <v>203.79</v>
      </c>
      <c r="R52" s="131"/>
      <c r="S52" s="131"/>
      <c r="T52" s="131"/>
      <c r="U52" s="132">
        <v>42338</v>
      </c>
      <c r="V52" s="132"/>
      <c r="W52" s="132"/>
      <c r="X52" s="132"/>
      <c r="Y52" s="132"/>
      <c r="Z52" s="132"/>
    </row>
    <row r="53" spans="1:26" ht="18.95" customHeight="1">
      <c r="A53" s="130" t="s">
        <v>489</v>
      </c>
      <c r="B53" s="130"/>
      <c r="C53" s="130"/>
      <c r="D53" s="130"/>
      <c r="E53" s="130" t="s">
        <v>504</v>
      </c>
      <c r="F53" s="130"/>
      <c r="G53" s="130"/>
      <c r="H53" s="130"/>
      <c r="I53" s="130"/>
      <c r="J53" s="130"/>
      <c r="K53" s="130" t="s">
        <v>106</v>
      </c>
      <c r="L53" s="130"/>
      <c r="M53" s="130"/>
      <c r="N53" s="130"/>
      <c r="O53" s="130"/>
      <c r="P53" s="130"/>
      <c r="Q53" s="131">
        <v>203.79</v>
      </c>
      <c r="R53" s="131"/>
      <c r="S53" s="131"/>
      <c r="T53" s="131"/>
      <c r="U53" s="132">
        <v>43013</v>
      </c>
      <c r="V53" s="132"/>
      <c r="W53" s="132"/>
      <c r="X53" s="132"/>
      <c r="Y53" s="132"/>
      <c r="Z53" s="132"/>
    </row>
    <row r="54" spans="1:26" ht="18.95" customHeight="1">
      <c r="A54" s="130" t="s">
        <v>562</v>
      </c>
      <c r="B54" s="130"/>
      <c r="C54" s="130"/>
      <c r="D54" s="130"/>
      <c r="E54" s="130" t="s">
        <v>504</v>
      </c>
      <c r="F54" s="130"/>
      <c r="G54" s="130"/>
      <c r="H54" s="130"/>
      <c r="I54" s="130"/>
      <c r="J54" s="130"/>
      <c r="K54" s="130" t="s">
        <v>106</v>
      </c>
      <c r="L54" s="130"/>
      <c r="M54" s="130"/>
      <c r="N54" s="130"/>
      <c r="O54" s="130"/>
      <c r="P54" s="130"/>
      <c r="Q54" s="131">
        <v>189.31</v>
      </c>
      <c r="R54" s="131"/>
      <c r="S54" s="131"/>
      <c r="T54" s="131"/>
      <c r="U54" s="132">
        <v>43798</v>
      </c>
      <c r="V54" s="132"/>
      <c r="W54" s="132"/>
      <c r="X54" s="132"/>
      <c r="Y54" s="132"/>
      <c r="Z54" s="132"/>
    </row>
    <row r="55" spans="1:26" ht="18.95" customHeight="1">
      <c r="A55" s="130" t="s">
        <v>37</v>
      </c>
      <c r="B55" s="130"/>
      <c r="C55" s="130"/>
      <c r="D55" s="130"/>
      <c r="E55" s="130" t="s">
        <v>504</v>
      </c>
      <c r="F55" s="130"/>
      <c r="G55" s="130"/>
      <c r="H55" s="130"/>
      <c r="I55" s="130"/>
      <c r="J55" s="130"/>
      <c r="K55" s="130" t="s">
        <v>106</v>
      </c>
      <c r="L55" s="130"/>
      <c r="M55" s="130"/>
      <c r="N55" s="130"/>
      <c r="O55" s="130"/>
      <c r="P55" s="130"/>
      <c r="Q55" s="131">
        <v>231.51</v>
      </c>
      <c r="R55" s="131"/>
      <c r="S55" s="131"/>
      <c r="T55" s="131"/>
      <c r="U55" s="132">
        <v>45219</v>
      </c>
      <c r="V55" s="132"/>
      <c r="W55" s="132"/>
      <c r="X55" s="132"/>
      <c r="Y55" s="132"/>
      <c r="Z55" s="132"/>
    </row>
    <row r="56" spans="1:26" ht="18.95" customHeight="1">
      <c r="A56" s="130" t="s">
        <v>564</v>
      </c>
      <c r="B56" s="130"/>
      <c r="C56" s="130"/>
      <c r="D56" s="130"/>
      <c r="E56" s="130" t="s">
        <v>504</v>
      </c>
      <c r="F56" s="130"/>
      <c r="G56" s="130"/>
      <c r="H56" s="130"/>
      <c r="I56" s="130"/>
      <c r="J56" s="130"/>
      <c r="K56" s="130" t="s">
        <v>106</v>
      </c>
      <c r="L56" s="130"/>
      <c r="M56" s="130"/>
      <c r="N56" s="130"/>
      <c r="O56" s="130"/>
      <c r="P56" s="130"/>
      <c r="Q56" s="131">
        <v>231.51</v>
      </c>
      <c r="R56" s="131"/>
      <c r="S56" s="131"/>
      <c r="T56" s="131"/>
      <c r="U56" s="132">
        <v>44518</v>
      </c>
      <c r="V56" s="132"/>
      <c r="W56" s="132"/>
      <c r="X56" s="132"/>
      <c r="Y56" s="132"/>
      <c r="Z56" s="132"/>
    </row>
    <row r="57" spans="1:26" ht="18.95" customHeight="1">
      <c r="A57" s="130" t="s">
        <v>407</v>
      </c>
      <c r="B57" s="130"/>
      <c r="C57" s="130"/>
      <c r="D57" s="130"/>
      <c r="E57" s="130" t="s">
        <v>504</v>
      </c>
      <c r="F57" s="130"/>
      <c r="G57" s="130"/>
      <c r="H57" s="130"/>
      <c r="I57" s="130"/>
      <c r="J57" s="130"/>
      <c r="K57" s="130" t="s">
        <v>106</v>
      </c>
      <c r="L57" s="130"/>
      <c r="M57" s="130"/>
      <c r="N57" s="130"/>
      <c r="O57" s="130"/>
      <c r="P57" s="130"/>
      <c r="Q57" s="131">
        <v>231.51</v>
      </c>
      <c r="R57" s="131"/>
      <c r="S57" s="131"/>
      <c r="T57" s="131"/>
      <c r="U57" s="132">
        <v>45961</v>
      </c>
      <c r="V57" s="132"/>
      <c r="W57" s="132"/>
      <c r="X57" s="132"/>
      <c r="Y57" s="132"/>
      <c r="Z57" s="132"/>
    </row>
    <row r="58" spans="1:26" ht="18.95" customHeight="1">
      <c r="A58" s="130" t="s">
        <v>565</v>
      </c>
      <c r="B58" s="130"/>
      <c r="C58" s="130"/>
      <c r="D58" s="130"/>
      <c r="E58" s="130" t="s">
        <v>571</v>
      </c>
      <c r="F58" s="130"/>
      <c r="G58" s="130"/>
      <c r="H58" s="130"/>
      <c r="I58" s="130"/>
      <c r="J58" s="130"/>
      <c r="K58" s="130" t="s">
        <v>467</v>
      </c>
      <c r="L58" s="130"/>
      <c r="M58" s="130"/>
      <c r="N58" s="130"/>
      <c r="O58" s="130"/>
      <c r="P58" s="130"/>
      <c r="Q58" s="131">
        <v>166.56</v>
      </c>
      <c r="R58" s="131"/>
      <c r="S58" s="131"/>
      <c r="T58" s="131"/>
      <c r="U58" s="132">
        <v>25854</v>
      </c>
      <c r="V58" s="132"/>
      <c r="W58" s="132"/>
      <c r="X58" s="132"/>
      <c r="Y58" s="132"/>
      <c r="Z58" s="132"/>
    </row>
    <row r="59" spans="1:26" ht="18.95" customHeight="1"/>
    <row r="60" spans="1:26" ht="18.95" customHeight="1"/>
    <row r="61" spans="1:26" ht="18.95" customHeight="1"/>
    <row r="62" spans="1:26" ht="18.95" customHeight="1"/>
    <row r="63" spans="1:26" ht="18.95" customHeight="1"/>
    <row r="64" spans="1:26" ht="18.95" customHeight="1"/>
    <row r="65" ht="18.95" customHeight="1"/>
  </sheetData>
  <mergeCells count="184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38:D38"/>
    <mergeCell ref="E38:V38"/>
    <mergeCell ref="W38:Z38"/>
    <mergeCell ref="A39:D39"/>
    <mergeCell ref="E39:V39"/>
    <mergeCell ref="W39:Z39"/>
    <mergeCell ref="A40:D40"/>
    <mergeCell ref="E40:V40"/>
    <mergeCell ref="W40:Z40"/>
    <mergeCell ref="A41:D41"/>
    <mergeCell ref="E41:V41"/>
    <mergeCell ref="W41:Z41"/>
    <mergeCell ref="A42:D42"/>
    <mergeCell ref="E42:V42"/>
    <mergeCell ref="W42:Z42"/>
    <mergeCell ref="A45:D45"/>
    <mergeCell ref="E45:Z45"/>
    <mergeCell ref="A46:D46"/>
    <mergeCell ref="E46:Z46"/>
    <mergeCell ref="A47:D47"/>
    <mergeCell ref="E47:Z47"/>
    <mergeCell ref="A48:D48"/>
    <mergeCell ref="E48:Z48"/>
    <mergeCell ref="A51:D51"/>
    <mergeCell ref="E51:J51"/>
    <mergeCell ref="K51:P51"/>
    <mergeCell ref="Q51:T51"/>
    <mergeCell ref="U51:Z51"/>
    <mergeCell ref="A52:D52"/>
    <mergeCell ref="E52:J52"/>
    <mergeCell ref="K52:P52"/>
    <mergeCell ref="Q52:T52"/>
    <mergeCell ref="U52:Z52"/>
    <mergeCell ref="A53:D53"/>
    <mergeCell ref="E53:J53"/>
    <mergeCell ref="K53:P53"/>
    <mergeCell ref="Q53:T53"/>
    <mergeCell ref="U53:Z53"/>
    <mergeCell ref="A54:D54"/>
    <mergeCell ref="E54:J54"/>
    <mergeCell ref="K54:P54"/>
    <mergeCell ref="Q54:T54"/>
    <mergeCell ref="U54:Z54"/>
    <mergeCell ref="A55:D55"/>
    <mergeCell ref="E55:J55"/>
    <mergeCell ref="K55:P55"/>
    <mergeCell ref="Q55:T55"/>
    <mergeCell ref="U55:Z55"/>
    <mergeCell ref="A56:D56"/>
    <mergeCell ref="E56:J56"/>
    <mergeCell ref="K56:P56"/>
    <mergeCell ref="Q56:T56"/>
    <mergeCell ref="U56:Z56"/>
    <mergeCell ref="A57:D57"/>
    <mergeCell ref="E57:J57"/>
    <mergeCell ref="K57:P57"/>
    <mergeCell ref="Q57:T57"/>
    <mergeCell ref="U57:Z57"/>
    <mergeCell ref="A58:D58"/>
    <mergeCell ref="E58:J58"/>
    <mergeCell ref="K58:P58"/>
    <mergeCell ref="Q58:T58"/>
    <mergeCell ref="U58:Z58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rowBreaks count="1" manualBreakCount="1">
    <brk id="33" max="16383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Z51"/>
  <sheetViews>
    <sheetView topLeftCell="A25"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203</v>
      </c>
      <c r="F2" s="32" t="s">
        <v>584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568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568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 t="s">
        <v>568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 t="s">
        <v>568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6227</v>
      </c>
      <c r="L12" s="76"/>
      <c r="M12" s="76"/>
      <c r="N12" s="76"/>
      <c r="O12" s="76">
        <v>6463</v>
      </c>
      <c r="P12" s="76"/>
      <c r="Q12" s="76"/>
      <c r="R12" s="76"/>
      <c r="S12" s="76">
        <v>6773</v>
      </c>
      <c r="T12" s="76"/>
      <c r="U12" s="76"/>
      <c r="V12" s="76"/>
      <c r="W12" s="42">
        <f t="shared" ref="W12:W24" si="0">(K12+O12+S12)/3</f>
        <v>6487.666666666667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6227</v>
      </c>
      <c r="L15" s="76"/>
      <c r="M15" s="76"/>
      <c r="N15" s="76"/>
      <c r="O15" s="76">
        <f>SUM(O12:R14)</f>
        <v>6463</v>
      </c>
      <c r="P15" s="76"/>
      <c r="Q15" s="76"/>
      <c r="R15" s="76"/>
      <c r="S15" s="76">
        <f>SUM(S12:V14)</f>
        <v>6773</v>
      </c>
      <c r="T15" s="76"/>
      <c r="U15" s="76"/>
      <c r="V15" s="76"/>
      <c r="W15" s="42">
        <f t="shared" si="0"/>
        <v>6487.666666666667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0</v>
      </c>
      <c r="L16" s="76"/>
      <c r="M16" s="76"/>
      <c r="N16" s="76"/>
      <c r="O16" s="76">
        <v>0</v>
      </c>
      <c r="P16" s="76"/>
      <c r="Q16" s="76"/>
      <c r="R16" s="76"/>
      <c r="S16" s="76">
        <v>0</v>
      </c>
      <c r="T16" s="76"/>
      <c r="U16" s="76"/>
      <c r="V16" s="76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0</v>
      </c>
      <c r="L20" s="76"/>
      <c r="M20" s="76"/>
      <c r="N20" s="76"/>
      <c r="O20" s="76">
        <v>34</v>
      </c>
      <c r="P20" s="76"/>
      <c r="Q20" s="76"/>
      <c r="R20" s="76"/>
      <c r="S20" s="76">
        <v>34</v>
      </c>
      <c r="T20" s="76"/>
      <c r="U20" s="76"/>
      <c r="V20" s="76"/>
      <c r="W20" s="42">
        <f t="shared" si="0"/>
        <v>22.666666666666668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116</v>
      </c>
      <c r="L21" s="76"/>
      <c r="M21" s="76"/>
      <c r="N21" s="76"/>
      <c r="O21" s="76">
        <v>116</v>
      </c>
      <c r="P21" s="76"/>
      <c r="Q21" s="76"/>
      <c r="R21" s="76"/>
      <c r="S21" s="76">
        <v>29</v>
      </c>
      <c r="T21" s="76"/>
      <c r="U21" s="76"/>
      <c r="V21" s="76"/>
      <c r="W21" s="42">
        <f t="shared" si="0"/>
        <v>87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284</v>
      </c>
      <c r="L22" s="76"/>
      <c r="M22" s="76"/>
      <c r="N22" s="76"/>
      <c r="O22" s="76">
        <v>273</v>
      </c>
      <c r="P22" s="76"/>
      <c r="Q22" s="76"/>
      <c r="R22" s="76"/>
      <c r="S22" s="76">
        <v>1470</v>
      </c>
      <c r="T22" s="76"/>
      <c r="U22" s="76"/>
      <c r="V22" s="76"/>
      <c r="W22" s="42">
        <f t="shared" si="0"/>
        <v>675.66666666666663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22</v>
      </c>
      <c r="L23" s="76"/>
      <c r="M23" s="76"/>
      <c r="N23" s="76"/>
      <c r="O23" s="76">
        <v>0</v>
      </c>
      <c r="P23" s="76"/>
      <c r="Q23" s="76"/>
      <c r="R23" s="76"/>
      <c r="S23" s="76">
        <v>0</v>
      </c>
      <c r="T23" s="76"/>
      <c r="U23" s="76"/>
      <c r="V23" s="76"/>
      <c r="W23" s="42">
        <f t="shared" si="0"/>
        <v>7.333333333333333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422</v>
      </c>
      <c r="L24" s="76"/>
      <c r="M24" s="76"/>
      <c r="N24" s="76"/>
      <c r="O24" s="76">
        <f>SUM(O16:R23)</f>
        <v>423</v>
      </c>
      <c r="P24" s="76"/>
      <c r="Q24" s="76"/>
      <c r="R24" s="76"/>
      <c r="S24" s="76">
        <f>SUM(S16:V23)</f>
        <v>1533</v>
      </c>
      <c r="T24" s="76"/>
      <c r="U24" s="76"/>
      <c r="V24" s="76"/>
      <c r="W24" s="42">
        <f t="shared" si="0"/>
        <v>792.66666666666663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24</v>
      </c>
      <c r="L28" s="76"/>
      <c r="M28" s="76"/>
      <c r="N28" s="76"/>
      <c r="O28" s="76">
        <v>24</v>
      </c>
      <c r="P28" s="76"/>
      <c r="Q28" s="76"/>
      <c r="R28" s="76"/>
      <c r="S28" s="76">
        <v>26</v>
      </c>
      <c r="T28" s="76"/>
      <c r="U28" s="76"/>
      <c r="V28" s="76"/>
      <c r="W28" s="76">
        <f>(K28+O28+S28)/3</f>
        <v>24.666666666666668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24</v>
      </c>
      <c r="L29" s="76"/>
      <c r="M29" s="76"/>
      <c r="N29" s="76"/>
      <c r="O29" s="76">
        <v>24</v>
      </c>
      <c r="P29" s="76"/>
      <c r="Q29" s="76"/>
      <c r="R29" s="76"/>
      <c r="S29" s="76">
        <v>24</v>
      </c>
      <c r="T29" s="76"/>
      <c r="U29" s="76"/>
      <c r="V29" s="76"/>
      <c r="W29" s="76">
        <f>(K29+O29+S29)/3</f>
        <v>24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 t="s">
        <v>230</v>
      </c>
      <c r="B33" s="16"/>
      <c r="C33" s="16"/>
      <c r="D33" s="16"/>
      <c r="E33" s="31" t="s">
        <v>577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>
        <v>533</v>
      </c>
      <c r="X33" s="42"/>
      <c r="Y33" s="42"/>
      <c r="Z33" s="42"/>
    </row>
    <row r="34" spans="1:26" ht="18.95" customHeight="1">
      <c r="A34" s="16" t="s">
        <v>230</v>
      </c>
      <c r="B34" s="16"/>
      <c r="C34" s="16"/>
      <c r="D34" s="16"/>
      <c r="E34" s="31" t="s">
        <v>578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>
        <v>473</v>
      </c>
      <c r="X34" s="42"/>
      <c r="Y34" s="42"/>
      <c r="Z34" s="42"/>
    </row>
    <row r="35" spans="1:26" ht="18.95" customHeight="1">
      <c r="A35" s="16"/>
      <c r="B35" s="16"/>
      <c r="C35" s="16"/>
      <c r="D35" s="16"/>
      <c r="E35" s="31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42"/>
      <c r="X35" s="42"/>
      <c r="Y35" s="42"/>
      <c r="Z35" s="42"/>
    </row>
    <row r="36" spans="1:26" ht="18.95" customHeight="1"/>
    <row r="37" spans="1:26" ht="18.95" customHeight="1">
      <c r="A37" s="9" t="s">
        <v>178</v>
      </c>
    </row>
    <row r="38" spans="1:26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26" ht="18.95" customHeight="1">
      <c r="A39" s="56" t="s">
        <v>306</v>
      </c>
      <c r="B39" s="56"/>
      <c r="C39" s="56"/>
      <c r="D39" s="56"/>
      <c r="E39" s="68" t="s">
        <v>579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7"/>
    </row>
    <row r="40" spans="1:26" ht="18.95" customHeight="1">
      <c r="A40" s="57" t="s">
        <v>348</v>
      </c>
      <c r="B40" s="59"/>
      <c r="C40" s="59"/>
      <c r="D40" s="67"/>
      <c r="E40" s="68" t="s">
        <v>254</v>
      </c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7"/>
    </row>
    <row r="41" spans="1:26" ht="18.95" customHeight="1">
      <c r="A41" s="56" t="s">
        <v>515</v>
      </c>
      <c r="B41" s="56"/>
      <c r="C41" s="56"/>
      <c r="D41" s="56"/>
      <c r="E41" s="68" t="s">
        <v>580</v>
      </c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7"/>
    </row>
    <row r="42" spans="1:26" ht="18.95" customHeight="1">
      <c r="A42" s="56" t="s">
        <v>572</v>
      </c>
      <c r="B42" s="56"/>
      <c r="C42" s="56"/>
      <c r="D42" s="56"/>
      <c r="E42" s="68" t="s">
        <v>581</v>
      </c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7"/>
    </row>
    <row r="43" spans="1:26" ht="18.95" customHeight="1">
      <c r="A43" s="56" t="s">
        <v>573</v>
      </c>
      <c r="B43" s="56"/>
      <c r="C43" s="56"/>
      <c r="D43" s="56"/>
      <c r="E43" s="68" t="s">
        <v>582</v>
      </c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7"/>
    </row>
    <row r="44" spans="1:26" ht="18.95" customHeight="1">
      <c r="A44" s="56" t="s">
        <v>574</v>
      </c>
      <c r="B44" s="56"/>
      <c r="C44" s="56"/>
      <c r="D44" s="56"/>
      <c r="E44" s="68" t="s">
        <v>580</v>
      </c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7"/>
    </row>
    <row r="45" spans="1:26" ht="18.95" customHeight="1">
      <c r="A45" s="56" t="s">
        <v>575</v>
      </c>
      <c r="B45" s="56"/>
      <c r="C45" s="56"/>
      <c r="D45" s="56"/>
      <c r="E45" s="68" t="s">
        <v>11</v>
      </c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7"/>
    </row>
    <row r="46" spans="1:26" ht="18.95" customHeight="1"/>
    <row r="47" spans="1:26" ht="18.95" customHeight="1">
      <c r="A47" s="9" t="s">
        <v>300</v>
      </c>
    </row>
    <row r="48" spans="1:26" ht="18.95" customHeight="1">
      <c r="A48" s="10" t="s">
        <v>390</v>
      </c>
      <c r="B48" s="18"/>
      <c r="C48" s="18"/>
      <c r="D48" s="23"/>
      <c r="E48" s="18" t="s">
        <v>225</v>
      </c>
      <c r="F48" s="18"/>
      <c r="G48" s="18"/>
      <c r="H48" s="18"/>
      <c r="I48" s="18"/>
      <c r="J48" s="23"/>
      <c r="K48" s="10" t="s">
        <v>130</v>
      </c>
      <c r="L48" s="18"/>
      <c r="M48" s="18"/>
      <c r="N48" s="18"/>
      <c r="O48" s="18"/>
      <c r="P48" s="23"/>
      <c r="Q48" s="10" t="s">
        <v>131</v>
      </c>
      <c r="R48" s="18"/>
      <c r="S48" s="18"/>
      <c r="T48" s="23"/>
      <c r="U48" s="10" t="s">
        <v>546</v>
      </c>
      <c r="V48" s="18"/>
      <c r="W48" s="18"/>
      <c r="X48" s="18"/>
      <c r="Y48" s="18"/>
      <c r="Z48" s="23"/>
    </row>
    <row r="49" spans="1:26" ht="18.95" customHeight="1">
      <c r="A49" s="130" t="s">
        <v>576</v>
      </c>
      <c r="B49" s="130"/>
      <c r="C49" s="130"/>
      <c r="D49" s="130"/>
      <c r="E49" s="130" t="s">
        <v>494</v>
      </c>
      <c r="F49" s="130"/>
      <c r="G49" s="130"/>
      <c r="H49" s="130"/>
      <c r="I49" s="130"/>
      <c r="J49" s="130"/>
      <c r="K49" s="130" t="s">
        <v>26</v>
      </c>
      <c r="L49" s="130"/>
      <c r="M49" s="130"/>
      <c r="N49" s="130"/>
      <c r="O49" s="130"/>
      <c r="P49" s="130"/>
      <c r="Q49" s="131">
        <v>672.12</v>
      </c>
      <c r="R49" s="131"/>
      <c r="S49" s="131"/>
      <c r="T49" s="131"/>
      <c r="U49" s="132">
        <v>39492</v>
      </c>
      <c r="V49" s="132"/>
      <c r="W49" s="132"/>
      <c r="X49" s="132"/>
      <c r="Y49" s="132"/>
      <c r="Z49" s="132"/>
    </row>
    <row r="50" spans="1:26" ht="18.95" customHeight="1">
      <c r="A50" s="130" t="s">
        <v>96</v>
      </c>
      <c r="B50" s="130"/>
      <c r="C50" s="130"/>
      <c r="D50" s="130"/>
      <c r="E50" s="130" t="s">
        <v>494</v>
      </c>
      <c r="F50" s="130"/>
      <c r="G50" s="130"/>
      <c r="H50" s="130"/>
      <c r="I50" s="130"/>
      <c r="J50" s="130"/>
      <c r="K50" s="130" t="s">
        <v>26</v>
      </c>
      <c r="L50" s="130"/>
      <c r="M50" s="130"/>
      <c r="N50" s="130"/>
      <c r="O50" s="130"/>
      <c r="P50" s="130"/>
      <c r="Q50" s="131">
        <v>672.12</v>
      </c>
      <c r="R50" s="131"/>
      <c r="S50" s="131"/>
      <c r="T50" s="131"/>
      <c r="U50" s="132">
        <v>39780</v>
      </c>
      <c r="V50" s="132"/>
      <c r="W50" s="132"/>
      <c r="X50" s="132"/>
      <c r="Y50" s="132"/>
      <c r="Z50" s="132"/>
    </row>
    <row r="51" spans="1:26" ht="18.95" customHeight="1">
      <c r="A51" s="130" t="s">
        <v>59</v>
      </c>
      <c r="B51" s="130"/>
      <c r="C51" s="130"/>
      <c r="D51" s="130"/>
      <c r="E51" s="130" t="s">
        <v>494</v>
      </c>
      <c r="F51" s="130"/>
      <c r="G51" s="130"/>
      <c r="H51" s="130"/>
      <c r="I51" s="130"/>
      <c r="J51" s="130"/>
      <c r="K51" s="130" t="s">
        <v>26</v>
      </c>
      <c r="L51" s="130"/>
      <c r="M51" s="130"/>
      <c r="N51" s="130"/>
      <c r="O51" s="130"/>
      <c r="P51" s="130"/>
      <c r="Q51" s="131">
        <v>672.12</v>
      </c>
      <c r="R51" s="131"/>
      <c r="S51" s="131"/>
      <c r="T51" s="131"/>
      <c r="U51" s="132">
        <v>41064</v>
      </c>
      <c r="V51" s="132"/>
      <c r="W51" s="132"/>
      <c r="X51" s="132"/>
      <c r="Y51" s="132"/>
      <c r="Z51" s="132"/>
    </row>
  </sheetData>
  <mergeCells count="151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42:D42"/>
    <mergeCell ref="E42:Z42"/>
    <mergeCell ref="A43:D43"/>
    <mergeCell ref="E43:Z43"/>
    <mergeCell ref="A44:D44"/>
    <mergeCell ref="E44:Z44"/>
    <mergeCell ref="A45:D45"/>
    <mergeCell ref="E45:Z45"/>
    <mergeCell ref="A48:D48"/>
    <mergeCell ref="E48:J48"/>
    <mergeCell ref="K48:P48"/>
    <mergeCell ref="Q48:T48"/>
    <mergeCell ref="U48:Z48"/>
    <mergeCell ref="A49:D49"/>
    <mergeCell ref="E49:J49"/>
    <mergeCell ref="K49:P49"/>
    <mergeCell ref="Q49:T49"/>
    <mergeCell ref="U49:Z49"/>
    <mergeCell ref="A50:D50"/>
    <mergeCell ref="E50:J50"/>
    <mergeCell ref="K50:P50"/>
    <mergeCell ref="Q50:T50"/>
    <mergeCell ref="U50:Z50"/>
    <mergeCell ref="A51:D51"/>
    <mergeCell ref="E51:J51"/>
    <mergeCell ref="K51:P51"/>
    <mergeCell ref="Q51:T51"/>
    <mergeCell ref="U51:Z51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0" orientation="portrait" usePrinterDefaults="1" r:id="rId1"/>
  <headerFooter>
    <oddHeader>&amp;C&amp;"ＭＳ ゴシック,太字"&amp;14由仁町公共施設カルテ</oddHead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I41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206</v>
      </c>
      <c r="F2" s="138" t="s">
        <v>589</v>
      </c>
      <c r="G2" s="139"/>
      <c r="H2" s="139"/>
      <c r="I2" s="139"/>
      <c r="J2" s="139"/>
      <c r="K2" s="139"/>
      <c r="L2" s="139"/>
      <c r="M2" s="139"/>
      <c r="N2" s="140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587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627.15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44967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50" t="s">
        <v>10</v>
      </c>
      <c r="B12" s="50"/>
      <c r="C12" s="50" t="s">
        <v>17</v>
      </c>
      <c r="D12" s="50"/>
      <c r="E12" s="50"/>
      <c r="F12" s="50"/>
      <c r="G12" s="50"/>
      <c r="H12" s="50"/>
      <c r="I12" s="50"/>
      <c r="J12" s="50"/>
      <c r="K12" s="76">
        <v>892</v>
      </c>
      <c r="L12" s="76"/>
      <c r="M12" s="76"/>
      <c r="N12" s="76"/>
      <c r="O12" s="76">
        <v>1835</v>
      </c>
      <c r="P12" s="76"/>
      <c r="Q12" s="76"/>
      <c r="R12" s="76"/>
      <c r="S12" s="76">
        <v>2302</v>
      </c>
      <c r="T12" s="76"/>
      <c r="U12" s="76"/>
      <c r="V12" s="76"/>
      <c r="W12" s="76">
        <f t="shared" ref="W12:W24" si="0">(K12+O12+S12)/3</f>
        <v>1676.3333333333333</v>
      </c>
      <c r="X12" s="76"/>
      <c r="Y12" s="76"/>
      <c r="Z12" s="76"/>
    </row>
    <row r="13" spans="1:26" ht="18.95" customHeight="1">
      <c r="A13" s="51"/>
      <c r="B13" s="51"/>
      <c r="C13" s="51" t="s">
        <v>21</v>
      </c>
      <c r="D13" s="51"/>
      <c r="E13" s="51"/>
      <c r="F13" s="51"/>
      <c r="G13" s="51"/>
      <c r="H13" s="51"/>
      <c r="I13" s="51"/>
      <c r="J13" s="51"/>
      <c r="K13" s="76">
        <f>1540+6744</f>
        <v>8284</v>
      </c>
      <c r="L13" s="76"/>
      <c r="M13" s="76"/>
      <c r="N13" s="76"/>
      <c r="O13" s="76">
        <v>3342</v>
      </c>
      <c r="P13" s="76"/>
      <c r="Q13" s="76"/>
      <c r="R13" s="76"/>
      <c r="S13" s="76">
        <v>3356</v>
      </c>
      <c r="T13" s="76"/>
      <c r="U13" s="76"/>
      <c r="V13" s="76"/>
      <c r="W13" s="76">
        <f t="shared" si="0"/>
        <v>4994</v>
      </c>
      <c r="X13" s="76"/>
      <c r="Y13" s="76"/>
      <c r="Z13" s="76"/>
    </row>
    <row r="14" spans="1:26" ht="18.95" customHeight="1">
      <c r="A14" s="51"/>
      <c r="B14" s="51"/>
      <c r="C14" s="51" t="s">
        <v>9</v>
      </c>
      <c r="D14" s="51"/>
      <c r="E14" s="51"/>
      <c r="F14" s="51"/>
      <c r="G14" s="51"/>
      <c r="H14" s="51"/>
      <c r="I14" s="51"/>
      <c r="J14" s="51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76">
        <f t="shared" si="0"/>
        <v>0</v>
      </c>
      <c r="X14" s="76"/>
      <c r="Y14" s="76"/>
      <c r="Z14" s="76"/>
    </row>
    <row r="15" spans="1:26" ht="18.95" customHeight="1">
      <c r="A15" s="51"/>
      <c r="B15" s="51"/>
      <c r="C15" s="51" t="s">
        <v>27</v>
      </c>
      <c r="D15" s="51"/>
      <c r="E15" s="51"/>
      <c r="F15" s="51"/>
      <c r="G15" s="51"/>
      <c r="H15" s="51"/>
      <c r="I15" s="51"/>
      <c r="J15" s="51"/>
      <c r="K15" s="76">
        <f>SUM(K12:N14)</f>
        <v>9176</v>
      </c>
      <c r="L15" s="76"/>
      <c r="M15" s="76"/>
      <c r="N15" s="76"/>
      <c r="O15" s="76">
        <f>SUM(O12:R14)</f>
        <v>5177</v>
      </c>
      <c r="P15" s="76"/>
      <c r="Q15" s="76"/>
      <c r="R15" s="76"/>
      <c r="S15" s="76">
        <f>SUM(S12:V14)</f>
        <v>5658</v>
      </c>
      <c r="T15" s="76"/>
      <c r="U15" s="76"/>
      <c r="V15" s="76"/>
      <c r="W15" s="76">
        <f t="shared" si="0"/>
        <v>6670.333333333333</v>
      </c>
      <c r="X15" s="76"/>
      <c r="Y15" s="76"/>
      <c r="Z15" s="76"/>
    </row>
    <row r="16" spans="1:26" ht="18.95" customHeight="1">
      <c r="A16" s="51" t="s">
        <v>1</v>
      </c>
      <c r="B16" s="51"/>
      <c r="C16" s="60" t="s">
        <v>34</v>
      </c>
      <c r="D16" s="63"/>
      <c r="E16" s="63"/>
      <c r="F16" s="70"/>
      <c r="G16" s="73" t="s">
        <v>35</v>
      </c>
      <c r="H16" s="74"/>
      <c r="I16" s="74"/>
      <c r="J16" s="75"/>
      <c r="K16" s="76">
        <v>29</v>
      </c>
      <c r="L16" s="76"/>
      <c r="M16" s="76"/>
      <c r="N16" s="76"/>
      <c r="O16" s="76">
        <v>17</v>
      </c>
      <c r="P16" s="76"/>
      <c r="Q16" s="76"/>
      <c r="R16" s="76"/>
      <c r="S16" s="76">
        <v>17</v>
      </c>
      <c r="T16" s="76"/>
      <c r="U16" s="76"/>
      <c r="V16" s="76"/>
      <c r="W16" s="76">
        <f t="shared" si="0"/>
        <v>21</v>
      </c>
      <c r="X16" s="76"/>
      <c r="Y16" s="76"/>
      <c r="Z16" s="76"/>
    </row>
    <row r="17" spans="1:26" ht="18.95" customHeight="1">
      <c r="A17" s="51"/>
      <c r="B17" s="51"/>
      <c r="C17" s="61"/>
      <c r="D17" s="64"/>
      <c r="E17" s="64"/>
      <c r="F17" s="71"/>
      <c r="G17" s="73" t="s">
        <v>39</v>
      </c>
      <c r="H17" s="74"/>
      <c r="I17" s="74"/>
      <c r="J17" s="75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76">
        <f t="shared" si="0"/>
        <v>0</v>
      </c>
      <c r="X17" s="76"/>
      <c r="Y17" s="76"/>
      <c r="Z17" s="76"/>
    </row>
    <row r="18" spans="1:26" ht="18.95" customHeight="1">
      <c r="A18" s="51"/>
      <c r="B18" s="51"/>
      <c r="C18" s="61"/>
      <c r="D18" s="64"/>
      <c r="E18" s="64"/>
      <c r="F18" s="71"/>
      <c r="G18" s="73" t="s">
        <v>45</v>
      </c>
      <c r="H18" s="74"/>
      <c r="I18" s="74"/>
      <c r="J18" s="75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76">
        <f t="shared" si="0"/>
        <v>0</v>
      </c>
      <c r="X18" s="76"/>
      <c r="Y18" s="76"/>
      <c r="Z18" s="76"/>
    </row>
    <row r="19" spans="1:26" ht="18.95" customHeight="1">
      <c r="A19" s="51"/>
      <c r="B19" s="51"/>
      <c r="C19" s="61"/>
      <c r="D19" s="64"/>
      <c r="E19" s="64"/>
      <c r="F19" s="71"/>
      <c r="G19" s="73" t="s">
        <v>49</v>
      </c>
      <c r="H19" s="74"/>
      <c r="I19" s="74"/>
      <c r="J19" s="75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76">
        <f t="shared" si="0"/>
        <v>0</v>
      </c>
      <c r="X19" s="76"/>
      <c r="Y19" s="76"/>
      <c r="Z19" s="76"/>
    </row>
    <row r="20" spans="1:26" ht="18.95" customHeight="1">
      <c r="A20" s="51"/>
      <c r="B20" s="51"/>
      <c r="C20" s="51" t="s">
        <v>51</v>
      </c>
      <c r="D20" s="51"/>
      <c r="E20" s="51"/>
      <c r="F20" s="51"/>
      <c r="G20" s="51"/>
      <c r="H20" s="51"/>
      <c r="I20" s="51"/>
      <c r="J20" s="51"/>
      <c r="K20" s="76">
        <v>0</v>
      </c>
      <c r="L20" s="76"/>
      <c r="M20" s="76"/>
      <c r="N20" s="76"/>
      <c r="O20" s="76">
        <v>14</v>
      </c>
      <c r="P20" s="76"/>
      <c r="Q20" s="76"/>
      <c r="R20" s="76"/>
      <c r="S20" s="76">
        <v>14</v>
      </c>
      <c r="T20" s="76"/>
      <c r="U20" s="76"/>
      <c r="V20" s="76"/>
      <c r="W20" s="76">
        <f t="shared" si="0"/>
        <v>9.3333333333333339</v>
      </c>
      <c r="X20" s="76"/>
      <c r="Y20" s="76"/>
      <c r="Z20" s="76"/>
    </row>
    <row r="21" spans="1:26" ht="18.95" customHeight="1">
      <c r="A21" s="51"/>
      <c r="B21" s="51"/>
      <c r="C21" s="62" t="s">
        <v>68</v>
      </c>
      <c r="D21" s="62"/>
      <c r="E21" s="62"/>
      <c r="F21" s="62"/>
      <c r="G21" s="62"/>
      <c r="H21" s="62"/>
      <c r="I21" s="62"/>
      <c r="J21" s="62"/>
      <c r="K21" s="76">
        <v>0</v>
      </c>
      <c r="L21" s="76"/>
      <c r="M21" s="76"/>
      <c r="N21" s="76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76">
        <f t="shared" si="0"/>
        <v>0</v>
      </c>
      <c r="X21" s="76"/>
      <c r="Y21" s="76"/>
      <c r="Z21" s="76"/>
    </row>
    <row r="22" spans="1:26" ht="18.95" customHeight="1">
      <c r="A22" s="51"/>
      <c r="B22" s="51"/>
      <c r="C22" s="51" t="s">
        <v>56</v>
      </c>
      <c r="D22" s="51"/>
      <c r="E22" s="51"/>
      <c r="F22" s="51"/>
      <c r="G22" s="51"/>
      <c r="H22" s="51"/>
      <c r="I22" s="51"/>
      <c r="J22" s="51"/>
      <c r="K22" s="76">
        <v>0</v>
      </c>
      <c r="L22" s="76"/>
      <c r="M22" s="76"/>
      <c r="N22" s="76"/>
      <c r="O22" s="76">
        <v>46</v>
      </c>
      <c r="P22" s="76"/>
      <c r="Q22" s="76"/>
      <c r="R22" s="76"/>
      <c r="S22" s="76">
        <v>13</v>
      </c>
      <c r="T22" s="76"/>
      <c r="U22" s="76"/>
      <c r="V22" s="76"/>
      <c r="W22" s="76">
        <f t="shared" si="0"/>
        <v>19.666666666666668</v>
      </c>
      <c r="X22" s="76"/>
      <c r="Y22" s="76"/>
      <c r="Z22" s="76"/>
    </row>
    <row r="23" spans="1:26" ht="18.95" customHeight="1">
      <c r="A23" s="51"/>
      <c r="B23" s="51"/>
      <c r="C23" s="51" t="s">
        <v>60</v>
      </c>
      <c r="D23" s="51"/>
      <c r="E23" s="51"/>
      <c r="F23" s="51"/>
      <c r="G23" s="51"/>
      <c r="H23" s="51"/>
      <c r="I23" s="51"/>
      <c r="J23" s="51"/>
      <c r="K23" s="76">
        <f>17699+1104</f>
        <v>18803</v>
      </c>
      <c r="L23" s="76"/>
      <c r="M23" s="76"/>
      <c r="N23" s="76"/>
      <c r="O23" s="76">
        <v>0</v>
      </c>
      <c r="P23" s="76"/>
      <c r="Q23" s="76"/>
      <c r="R23" s="76"/>
      <c r="S23" s="76">
        <v>0</v>
      </c>
      <c r="T23" s="76"/>
      <c r="U23" s="76"/>
      <c r="V23" s="76"/>
      <c r="W23" s="76">
        <f t="shared" si="0"/>
        <v>6267.666666666667</v>
      </c>
      <c r="X23" s="76"/>
      <c r="Y23" s="76"/>
      <c r="Z23" s="76"/>
    </row>
    <row r="24" spans="1:26" ht="18.95" customHeight="1">
      <c r="A24" s="51"/>
      <c r="B24" s="51"/>
      <c r="C24" s="51" t="s">
        <v>27</v>
      </c>
      <c r="D24" s="51"/>
      <c r="E24" s="51"/>
      <c r="F24" s="51"/>
      <c r="G24" s="51"/>
      <c r="H24" s="51"/>
      <c r="I24" s="51"/>
      <c r="J24" s="51"/>
      <c r="K24" s="76">
        <f>SUM(K16:N23)</f>
        <v>18832</v>
      </c>
      <c r="L24" s="76"/>
      <c r="M24" s="76"/>
      <c r="N24" s="76"/>
      <c r="O24" s="76">
        <f>SUM(O16:R23)</f>
        <v>77</v>
      </c>
      <c r="P24" s="76"/>
      <c r="Q24" s="76"/>
      <c r="R24" s="76"/>
      <c r="S24" s="76">
        <f>SUM(S16:V23)</f>
        <v>44</v>
      </c>
      <c r="T24" s="76"/>
      <c r="U24" s="76"/>
      <c r="V24" s="76"/>
      <c r="W24" s="76">
        <f t="shared" si="0"/>
        <v>6317.666666666667</v>
      </c>
      <c r="X24" s="76"/>
      <c r="Y24" s="76"/>
      <c r="Z24" s="76"/>
    </row>
    <row r="25" spans="1:26" ht="18.95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ht="18.95" customHeight="1">
      <c r="A26" s="52" t="s">
        <v>75</v>
      </c>
      <c r="B26" s="46"/>
      <c r="C26" s="46"/>
      <c r="D26" s="65"/>
      <c r="E26" s="65"/>
      <c r="F26" s="65"/>
      <c r="G26" s="6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ht="18.9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8</v>
      </c>
      <c r="L28" s="76"/>
      <c r="M28" s="76"/>
      <c r="N28" s="76"/>
      <c r="O28" s="76">
        <v>9</v>
      </c>
      <c r="P28" s="76"/>
      <c r="Q28" s="76"/>
      <c r="R28" s="76"/>
      <c r="S28" s="76">
        <v>10</v>
      </c>
      <c r="T28" s="76"/>
      <c r="U28" s="76"/>
      <c r="V28" s="76"/>
      <c r="W28" s="76">
        <f>(K28+O28+S28)/3</f>
        <v>9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8</v>
      </c>
      <c r="L29" s="76"/>
      <c r="M29" s="76"/>
      <c r="N29" s="76"/>
      <c r="O29" s="76">
        <v>8</v>
      </c>
      <c r="P29" s="76"/>
      <c r="Q29" s="76"/>
      <c r="R29" s="76"/>
      <c r="S29" s="76">
        <v>8</v>
      </c>
      <c r="T29" s="76"/>
      <c r="U29" s="76"/>
      <c r="V29" s="76"/>
      <c r="W29" s="76">
        <f>(K29+O29+S29)/3</f>
        <v>8</v>
      </c>
      <c r="X29" s="76"/>
      <c r="Y29" s="76"/>
      <c r="Z29" s="76"/>
    </row>
    <row r="30" spans="1:26" ht="18.95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ht="18.95" customHeight="1">
      <c r="A31" s="9" t="s">
        <v>290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ht="18.95" customHeight="1">
      <c r="A32" s="55" t="s">
        <v>81</v>
      </c>
      <c r="B32" s="58"/>
      <c r="C32" s="58"/>
      <c r="D32" s="66"/>
      <c r="E32" s="55" t="s">
        <v>76</v>
      </c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66"/>
      <c r="W32" s="55" t="s">
        <v>329</v>
      </c>
      <c r="X32" s="58"/>
      <c r="Y32" s="58"/>
      <c r="Z32" s="66"/>
    </row>
    <row r="33" spans="1:35" ht="18.95" customHeight="1">
      <c r="A33" s="56" t="s">
        <v>237</v>
      </c>
      <c r="B33" s="56"/>
      <c r="C33" s="56"/>
      <c r="D33" s="56"/>
      <c r="E33" s="68" t="s">
        <v>588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7"/>
      <c r="W33" s="76">
        <v>17699</v>
      </c>
      <c r="X33" s="76"/>
      <c r="Y33" s="76"/>
      <c r="Z33" s="76"/>
      <c r="AA33" s="137"/>
      <c r="AD33" s="137"/>
      <c r="AE33" s="137"/>
      <c r="AF33" s="137"/>
      <c r="AG33" s="137"/>
    </row>
    <row r="34" spans="1:35" ht="18.95" customHeight="1">
      <c r="A34" s="56"/>
      <c r="B34" s="56"/>
      <c r="C34" s="56"/>
      <c r="D34" s="56"/>
      <c r="E34" s="68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7"/>
      <c r="W34" s="76"/>
      <c r="X34" s="76"/>
      <c r="Y34" s="76"/>
      <c r="Z34" s="76"/>
      <c r="AA34" s="137"/>
      <c r="AC34" s="136"/>
      <c r="AD34" s="135"/>
      <c r="AE34" s="135"/>
      <c r="AF34" s="135"/>
      <c r="AG34" s="135"/>
      <c r="AH34" s="136"/>
      <c r="AI34" s="136"/>
    </row>
    <row r="35" spans="1:35" ht="18.95" customHeight="1">
      <c r="A35" s="56"/>
      <c r="B35" s="56"/>
      <c r="C35" s="56"/>
      <c r="D35" s="56"/>
      <c r="E35" s="68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7"/>
      <c r="W35" s="76"/>
      <c r="X35" s="76"/>
      <c r="Y35" s="76"/>
      <c r="Z35" s="76"/>
      <c r="AA35" s="137"/>
    </row>
    <row r="36" spans="1:35" ht="18.9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spans="1:35" ht="18.95" customHeight="1">
      <c r="A37" s="52" t="s">
        <v>178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 spans="1:35" ht="18.95" customHeight="1">
      <c r="A38" s="55" t="s">
        <v>81</v>
      </c>
      <c r="B38" s="58"/>
      <c r="C38" s="58"/>
      <c r="D38" s="66"/>
      <c r="E38" s="55" t="s">
        <v>76</v>
      </c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66"/>
    </row>
    <row r="39" spans="1:35" ht="18.95" customHeight="1">
      <c r="A39" s="56"/>
      <c r="B39" s="56"/>
      <c r="C39" s="56"/>
      <c r="D39" s="56"/>
      <c r="E39" s="68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7"/>
    </row>
    <row r="40" spans="1:35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  <row r="41" spans="1:35" ht="18.95" customHeight="1">
      <c r="A41" s="16"/>
      <c r="B41" s="16"/>
      <c r="C41" s="16"/>
      <c r="D41" s="16"/>
      <c r="E41" s="15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6"/>
    </row>
  </sheetData>
  <mergeCells count="123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H47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208</v>
      </c>
      <c r="F2" s="32" t="s">
        <v>595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568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568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 t="s">
        <v>568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 t="s">
        <v>568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1573</v>
      </c>
      <c r="L12" s="76"/>
      <c r="M12" s="76"/>
      <c r="N12" s="76"/>
      <c r="O12" s="76">
        <v>1610</v>
      </c>
      <c r="P12" s="76"/>
      <c r="Q12" s="76"/>
      <c r="R12" s="76"/>
      <c r="S12" s="76">
        <v>1644</v>
      </c>
      <c r="T12" s="76"/>
      <c r="U12" s="76"/>
      <c r="V12" s="76"/>
      <c r="W12" s="42">
        <f t="shared" ref="W12:W24" si="0">(K12+O12+S12)/3</f>
        <v>1609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6941</v>
      </c>
      <c r="L13" s="76"/>
      <c r="M13" s="76"/>
      <c r="N13" s="76"/>
      <c r="O13" s="76">
        <v>7241</v>
      </c>
      <c r="P13" s="76"/>
      <c r="Q13" s="76"/>
      <c r="R13" s="76"/>
      <c r="S13" s="76">
        <v>6069</v>
      </c>
      <c r="T13" s="76"/>
      <c r="U13" s="76"/>
      <c r="V13" s="76"/>
      <c r="W13" s="42">
        <f t="shared" si="0"/>
        <v>6750.333333333333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8514</v>
      </c>
      <c r="L15" s="76"/>
      <c r="M15" s="76"/>
      <c r="N15" s="76"/>
      <c r="O15" s="76">
        <f>SUM(O12:R14)</f>
        <v>8851</v>
      </c>
      <c r="P15" s="76"/>
      <c r="Q15" s="76"/>
      <c r="R15" s="76"/>
      <c r="S15" s="76">
        <f>SUM(S12:V14)</f>
        <v>7713</v>
      </c>
      <c r="T15" s="76"/>
      <c r="U15" s="76"/>
      <c r="V15" s="76"/>
      <c r="W15" s="42">
        <f t="shared" si="0"/>
        <v>8359.3333333333339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28</v>
      </c>
      <c r="L16" s="76"/>
      <c r="M16" s="76"/>
      <c r="N16" s="76"/>
      <c r="O16" s="76">
        <v>32</v>
      </c>
      <c r="P16" s="76"/>
      <c r="Q16" s="76"/>
      <c r="R16" s="76"/>
      <c r="S16" s="76">
        <v>33</v>
      </c>
      <c r="T16" s="76"/>
      <c r="U16" s="76"/>
      <c r="V16" s="76"/>
      <c r="W16" s="42">
        <f t="shared" si="0"/>
        <v>31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0</v>
      </c>
      <c r="L20" s="76"/>
      <c r="M20" s="76"/>
      <c r="N20" s="76"/>
      <c r="O20" s="76">
        <v>10</v>
      </c>
      <c r="P20" s="76"/>
      <c r="Q20" s="76"/>
      <c r="R20" s="76"/>
      <c r="S20" s="76">
        <v>10</v>
      </c>
      <c r="T20" s="76"/>
      <c r="U20" s="76"/>
      <c r="V20" s="76"/>
      <c r="W20" s="42">
        <f t="shared" si="0"/>
        <v>6.666666666666667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707</v>
      </c>
      <c r="L21" s="76"/>
      <c r="M21" s="76"/>
      <c r="N21" s="76"/>
      <c r="O21" s="76">
        <v>619</v>
      </c>
      <c r="P21" s="76"/>
      <c r="Q21" s="76"/>
      <c r="R21" s="76"/>
      <c r="S21" s="76">
        <v>485</v>
      </c>
      <c r="T21" s="76"/>
      <c r="U21" s="76"/>
      <c r="V21" s="76"/>
      <c r="W21" s="42">
        <f t="shared" si="0"/>
        <v>603.66666666666663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8</v>
      </c>
      <c r="L22" s="76"/>
      <c r="M22" s="76"/>
      <c r="N22" s="76"/>
      <c r="O22" s="76">
        <v>22</v>
      </c>
      <c r="P22" s="76"/>
      <c r="Q22" s="76"/>
      <c r="R22" s="76"/>
      <c r="S22" s="76">
        <v>26</v>
      </c>
      <c r="T22" s="76"/>
      <c r="U22" s="76"/>
      <c r="V22" s="76"/>
      <c r="W22" s="42">
        <f t="shared" si="0"/>
        <v>18.666666666666668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0</v>
      </c>
      <c r="L23" s="76"/>
      <c r="M23" s="76"/>
      <c r="N23" s="76"/>
      <c r="O23" s="76">
        <v>11</v>
      </c>
      <c r="P23" s="76"/>
      <c r="Q23" s="76"/>
      <c r="R23" s="76"/>
      <c r="S23" s="76">
        <v>0</v>
      </c>
      <c r="T23" s="76"/>
      <c r="U23" s="76"/>
      <c r="V23" s="76"/>
      <c r="W23" s="42">
        <f t="shared" si="0"/>
        <v>3.6666666666666665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743</v>
      </c>
      <c r="L24" s="76"/>
      <c r="M24" s="76"/>
      <c r="N24" s="76"/>
      <c r="O24" s="76">
        <f>SUM(O16:R23)</f>
        <v>694</v>
      </c>
      <c r="P24" s="76"/>
      <c r="Q24" s="76"/>
      <c r="R24" s="76"/>
      <c r="S24" s="76">
        <f>SUM(S16:V23)</f>
        <v>554</v>
      </c>
      <c r="T24" s="76"/>
      <c r="U24" s="76"/>
      <c r="V24" s="76"/>
      <c r="W24" s="42">
        <f t="shared" si="0"/>
        <v>663.66666666666663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10</v>
      </c>
      <c r="L28" s="76"/>
      <c r="M28" s="76"/>
      <c r="N28" s="76"/>
      <c r="O28" s="76">
        <v>10</v>
      </c>
      <c r="P28" s="76"/>
      <c r="Q28" s="76"/>
      <c r="R28" s="76"/>
      <c r="S28" s="76">
        <v>12</v>
      </c>
      <c r="T28" s="76"/>
      <c r="U28" s="76"/>
      <c r="V28" s="76"/>
      <c r="W28" s="76">
        <f>(K28+O28+S28)/3</f>
        <v>10.666666666666666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10</v>
      </c>
      <c r="L29" s="76"/>
      <c r="M29" s="76"/>
      <c r="N29" s="76"/>
      <c r="O29" s="76">
        <v>10</v>
      </c>
      <c r="P29" s="76"/>
      <c r="Q29" s="76"/>
      <c r="R29" s="76"/>
      <c r="S29" s="76">
        <v>10</v>
      </c>
      <c r="T29" s="76"/>
      <c r="U29" s="76"/>
      <c r="V29" s="76"/>
      <c r="W29" s="76">
        <f>(K29+O29+S29)/3</f>
        <v>10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34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  <c r="AC33" s="137"/>
      <c r="AD33" s="137"/>
      <c r="AE33" s="137"/>
      <c r="AF33" s="137"/>
    </row>
    <row r="34" spans="1:34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  <c r="AC34" s="137"/>
      <c r="AD34" s="137"/>
      <c r="AE34" s="137"/>
      <c r="AF34" s="137"/>
    </row>
    <row r="35" spans="1:34" ht="18.95" customHeight="1">
      <c r="A35" s="16"/>
      <c r="B35" s="16"/>
      <c r="C35" s="16"/>
      <c r="D35" s="16"/>
      <c r="E35" s="31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42"/>
      <c r="X35" s="42"/>
      <c r="Y35" s="42"/>
      <c r="Z35" s="42"/>
      <c r="AB35" s="136"/>
      <c r="AC35" s="135"/>
      <c r="AD35" s="135"/>
      <c r="AE35" s="135"/>
      <c r="AF35" s="135"/>
      <c r="AG35" s="136"/>
      <c r="AH35" s="136"/>
    </row>
    <row r="36" spans="1:34" ht="18.95" customHeight="1"/>
    <row r="37" spans="1:34" ht="18.95" customHeight="1">
      <c r="A37" s="9" t="s">
        <v>178</v>
      </c>
    </row>
    <row r="38" spans="1:34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34" ht="18.95" customHeight="1">
      <c r="A39" s="56" t="s">
        <v>306</v>
      </c>
      <c r="B39" s="56"/>
      <c r="C39" s="56"/>
      <c r="D39" s="56"/>
      <c r="E39" s="68" t="s">
        <v>586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7"/>
    </row>
    <row r="40" spans="1:34" ht="18.95" customHeight="1">
      <c r="A40" s="56" t="s">
        <v>590</v>
      </c>
      <c r="B40" s="56"/>
      <c r="C40" s="56"/>
      <c r="D40" s="56"/>
      <c r="E40" s="68" t="s">
        <v>593</v>
      </c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7"/>
    </row>
    <row r="41" spans="1:34" ht="18.95" customHeight="1">
      <c r="A41" s="56" t="s">
        <v>349</v>
      </c>
      <c r="B41" s="56"/>
      <c r="C41" s="56"/>
      <c r="D41" s="56"/>
      <c r="E41" s="68" t="s">
        <v>406</v>
      </c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7"/>
    </row>
    <row r="42" spans="1:34" ht="18.95" customHeight="1"/>
    <row r="43" spans="1:34" ht="18.95" customHeight="1">
      <c r="A43" s="9" t="s">
        <v>300</v>
      </c>
    </row>
    <row r="44" spans="1:34" ht="18.95" customHeight="1">
      <c r="A44" s="10" t="s">
        <v>390</v>
      </c>
      <c r="B44" s="18"/>
      <c r="C44" s="18"/>
      <c r="D44" s="23"/>
      <c r="E44" s="18" t="s">
        <v>225</v>
      </c>
      <c r="F44" s="18"/>
      <c r="G44" s="18"/>
      <c r="H44" s="18"/>
      <c r="I44" s="18"/>
      <c r="J44" s="23"/>
      <c r="K44" s="10" t="s">
        <v>130</v>
      </c>
      <c r="L44" s="18"/>
      <c r="M44" s="18"/>
      <c r="N44" s="18"/>
      <c r="O44" s="18"/>
      <c r="P44" s="23"/>
      <c r="Q44" s="10" t="s">
        <v>131</v>
      </c>
      <c r="R44" s="18"/>
      <c r="S44" s="18"/>
      <c r="T44" s="23"/>
      <c r="U44" s="10" t="s">
        <v>546</v>
      </c>
      <c r="V44" s="18"/>
      <c r="W44" s="18"/>
      <c r="X44" s="18"/>
      <c r="Y44" s="18"/>
      <c r="Z44" s="23"/>
    </row>
    <row r="45" spans="1:34" ht="18.95" customHeight="1">
      <c r="A45" s="130" t="s">
        <v>561</v>
      </c>
      <c r="B45" s="130"/>
      <c r="C45" s="130"/>
      <c r="D45" s="130"/>
      <c r="E45" s="130" t="s">
        <v>594</v>
      </c>
      <c r="F45" s="130"/>
      <c r="G45" s="130"/>
      <c r="H45" s="130"/>
      <c r="I45" s="130"/>
      <c r="J45" s="130"/>
      <c r="K45" s="130" t="s">
        <v>106</v>
      </c>
      <c r="L45" s="130"/>
      <c r="M45" s="130"/>
      <c r="N45" s="130"/>
      <c r="O45" s="130"/>
      <c r="P45" s="130"/>
      <c r="Q45" s="131">
        <v>281.55</v>
      </c>
      <c r="R45" s="131"/>
      <c r="S45" s="131"/>
      <c r="T45" s="131"/>
      <c r="U45" s="132">
        <v>42667</v>
      </c>
      <c r="V45" s="132"/>
      <c r="W45" s="132"/>
      <c r="X45" s="132"/>
      <c r="Y45" s="132"/>
      <c r="Z45" s="132"/>
    </row>
    <row r="46" spans="1:34" ht="18.95" customHeight="1">
      <c r="A46" s="130" t="s">
        <v>591</v>
      </c>
      <c r="B46" s="130"/>
      <c r="C46" s="130"/>
      <c r="D46" s="130"/>
      <c r="E46" s="130" t="s">
        <v>594</v>
      </c>
      <c r="F46" s="130"/>
      <c r="G46" s="130"/>
      <c r="H46" s="130"/>
      <c r="I46" s="130"/>
      <c r="J46" s="130"/>
      <c r="K46" s="130" t="s">
        <v>106</v>
      </c>
      <c r="L46" s="130"/>
      <c r="M46" s="130"/>
      <c r="N46" s="130"/>
      <c r="O46" s="130"/>
      <c r="P46" s="130"/>
      <c r="Q46" s="131">
        <v>211.16</v>
      </c>
      <c r="R46" s="131"/>
      <c r="S46" s="131"/>
      <c r="T46" s="131"/>
      <c r="U46" s="132">
        <v>43399</v>
      </c>
      <c r="V46" s="132"/>
      <c r="W46" s="132"/>
      <c r="X46" s="132"/>
      <c r="Y46" s="132"/>
      <c r="Z46" s="132"/>
    </row>
    <row r="47" spans="1:34" ht="18.95" customHeight="1">
      <c r="A47" s="130" t="s">
        <v>592</v>
      </c>
      <c r="B47" s="130"/>
      <c r="C47" s="130"/>
      <c r="D47" s="130"/>
      <c r="E47" s="130" t="s">
        <v>594</v>
      </c>
      <c r="F47" s="130"/>
      <c r="G47" s="130"/>
      <c r="H47" s="130"/>
      <c r="I47" s="130"/>
      <c r="J47" s="130"/>
      <c r="K47" s="130" t="s">
        <v>106</v>
      </c>
      <c r="L47" s="130"/>
      <c r="M47" s="130"/>
      <c r="N47" s="130"/>
      <c r="O47" s="130"/>
      <c r="P47" s="130"/>
      <c r="Q47" s="131">
        <v>189.31</v>
      </c>
      <c r="R47" s="131"/>
      <c r="S47" s="131"/>
      <c r="T47" s="131"/>
      <c r="U47" s="132">
        <v>44134</v>
      </c>
      <c r="V47" s="132"/>
      <c r="W47" s="132"/>
      <c r="X47" s="132"/>
      <c r="Y47" s="132"/>
      <c r="Z47" s="132"/>
    </row>
  </sheetData>
  <mergeCells count="143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44:D44"/>
    <mergeCell ref="E44:J44"/>
    <mergeCell ref="K44:P44"/>
    <mergeCell ref="Q44:T44"/>
    <mergeCell ref="U44:Z44"/>
    <mergeCell ref="A45:D45"/>
    <mergeCell ref="E45:J45"/>
    <mergeCell ref="K45:P45"/>
    <mergeCell ref="Q45:T45"/>
    <mergeCell ref="U45:Z45"/>
    <mergeCell ref="A46:D46"/>
    <mergeCell ref="E46:J46"/>
    <mergeCell ref="K46:P46"/>
    <mergeCell ref="Q46:T46"/>
    <mergeCell ref="U46:Z46"/>
    <mergeCell ref="A47:D47"/>
    <mergeCell ref="E47:J47"/>
    <mergeCell ref="K47:P47"/>
    <mergeCell ref="Q47:T47"/>
    <mergeCell ref="U47:Z47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scale="92" fitToWidth="1" fitToHeight="1" orientation="portrait" usePrinterDefaults="1" r:id="rId1"/>
  <headerFooter>
    <oddHeader>&amp;C&amp;"ＭＳ ゴシック,太字"&amp;14由仁町公共施設カルテ</oddHeader>
  </headerFooter>
  <rowBreaks count="1" manualBreakCount="1">
    <brk id="42" max="16383" man="1"/>
  </row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1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256</v>
      </c>
      <c r="F2" s="32" t="s">
        <v>598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596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556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659.39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35703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3081</v>
      </c>
      <c r="L12" s="76"/>
      <c r="M12" s="76"/>
      <c r="N12" s="76"/>
      <c r="O12" s="76">
        <v>3167</v>
      </c>
      <c r="P12" s="76"/>
      <c r="Q12" s="76"/>
      <c r="R12" s="76"/>
      <c r="S12" s="76">
        <v>3281</v>
      </c>
      <c r="T12" s="76"/>
      <c r="U12" s="76"/>
      <c r="V12" s="76"/>
      <c r="W12" s="42">
        <f t="shared" ref="W12:W24" si="0">(K12+O12+S12)/3</f>
        <v>3176.3333333333335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3081</v>
      </c>
      <c r="L15" s="76"/>
      <c r="M15" s="76"/>
      <c r="N15" s="76"/>
      <c r="O15" s="76">
        <f>SUM(O12:R14)</f>
        <v>3167</v>
      </c>
      <c r="P15" s="76"/>
      <c r="Q15" s="76"/>
      <c r="R15" s="76"/>
      <c r="S15" s="76">
        <f>SUM(S12:V14)</f>
        <v>3281</v>
      </c>
      <c r="T15" s="76"/>
      <c r="U15" s="76"/>
      <c r="V15" s="76"/>
      <c r="W15" s="42">
        <f t="shared" si="0"/>
        <v>3176.3333333333335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15</v>
      </c>
      <c r="L16" s="76"/>
      <c r="M16" s="76"/>
      <c r="N16" s="76"/>
      <c r="O16" s="76">
        <v>17</v>
      </c>
      <c r="P16" s="76"/>
      <c r="Q16" s="76"/>
      <c r="R16" s="76"/>
      <c r="S16" s="76">
        <v>17</v>
      </c>
      <c r="T16" s="76"/>
      <c r="U16" s="76"/>
      <c r="V16" s="76"/>
      <c r="W16" s="42">
        <f t="shared" si="0"/>
        <v>16.333333333333332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11</v>
      </c>
      <c r="L20" s="76"/>
      <c r="M20" s="76"/>
      <c r="N20" s="76"/>
      <c r="O20" s="76">
        <v>10</v>
      </c>
      <c r="P20" s="76"/>
      <c r="Q20" s="76"/>
      <c r="R20" s="76"/>
      <c r="S20" s="76">
        <v>11</v>
      </c>
      <c r="T20" s="76"/>
      <c r="U20" s="76"/>
      <c r="V20" s="76"/>
      <c r="W20" s="42">
        <f t="shared" si="0"/>
        <v>10.666666666666666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0</v>
      </c>
      <c r="L21" s="76"/>
      <c r="M21" s="76"/>
      <c r="N21" s="76"/>
      <c r="O21" s="76">
        <v>11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3.6666666666666665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877</v>
      </c>
      <c r="L22" s="76"/>
      <c r="M22" s="76"/>
      <c r="N22" s="76"/>
      <c r="O22" s="76">
        <v>288</v>
      </c>
      <c r="P22" s="76"/>
      <c r="Q22" s="76"/>
      <c r="R22" s="76"/>
      <c r="S22" s="76">
        <v>19</v>
      </c>
      <c r="T22" s="76"/>
      <c r="U22" s="76"/>
      <c r="V22" s="76"/>
      <c r="W22" s="42">
        <f t="shared" si="0"/>
        <v>394.66666666666669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0</v>
      </c>
      <c r="L23" s="76"/>
      <c r="M23" s="76"/>
      <c r="N23" s="76"/>
      <c r="O23" s="76">
        <v>22</v>
      </c>
      <c r="P23" s="76"/>
      <c r="Q23" s="76"/>
      <c r="R23" s="76"/>
      <c r="S23" s="76">
        <v>0</v>
      </c>
      <c r="T23" s="76"/>
      <c r="U23" s="76"/>
      <c r="V23" s="76"/>
      <c r="W23" s="42">
        <f t="shared" si="0"/>
        <v>7.333333333333333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903</v>
      </c>
      <c r="L24" s="76"/>
      <c r="M24" s="76"/>
      <c r="N24" s="76"/>
      <c r="O24" s="76">
        <f>SUM(O16:R23)</f>
        <v>348</v>
      </c>
      <c r="P24" s="76"/>
      <c r="Q24" s="76"/>
      <c r="R24" s="76"/>
      <c r="S24" s="76">
        <f>SUM(S16:V23)</f>
        <v>47</v>
      </c>
      <c r="T24" s="76"/>
      <c r="U24" s="76"/>
      <c r="V24" s="76"/>
      <c r="W24" s="42">
        <f t="shared" si="0"/>
        <v>432.66666666666669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9</v>
      </c>
      <c r="L28" s="76"/>
      <c r="M28" s="76"/>
      <c r="N28" s="76"/>
      <c r="O28" s="76">
        <v>8</v>
      </c>
      <c r="P28" s="76"/>
      <c r="Q28" s="76"/>
      <c r="R28" s="76"/>
      <c r="S28" s="76"/>
      <c r="T28" s="76"/>
      <c r="U28" s="76"/>
      <c r="V28" s="76"/>
      <c r="W28" s="76">
        <f>(K28+O28+S28)/3</f>
        <v>5.666666666666667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8</v>
      </c>
      <c r="L29" s="76"/>
      <c r="M29" s="76"/>
      <c r="N29" s="76"/>
      <c r="O29" s="76">
        <v>8</v>
      </c>
      <c r="P29" s="76"/>
      <c r="Q29" s="76"/>
      <c r="R29" s="76"/>
      <c r="S29" s="76"/>
      <c r="T29" s="76"/>
      <c r="U29" s="76"/>
      <c r="V29" s="76"/>
      <c r="W29" s="76">
        <f>(K29+O29+S29)/3</f>
        <v>5.333333333333333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>
      <c r="A35" s="16"/>
      <c r="B35" s="16"/>
      <c r="C35" s="16"/>
      <c r="D35" s="16"/>
      <c r="E35" s="31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42"/>
      <c r="X35" s="42"/>
      <c r="Y35" s="42"/>
      <c r="Z35" s="42"/>
    </row>
    <row r="36" spans="1:26" ht="18.95" customHeight="1"/>
    <row r="37" spans="1:26" ht="18.95" customHeight="1">
      <c r="A37" s="9" t="s">
        <v>178</v>
      </c>
    </row>
    <row r="38" spans="1:26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26" ht="18.95" customHeight="1">
      <c r="A39" s="16" t="s">
        <v>349</v>
      </c>
      <c r="B39" s="16"/>
      <c r="C39" s="16"/>
      <c r="D39" s="16"/>
      <c r="E39" s="31" t="s">
        <v>597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8"/>
    </row>
    <row r="40" spans="1:26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  <row r="41" spans="1:26" ht="18.95" customHeight="1">
      <c r="A41" s="16"/>
      <c r="B41" s="16"/>
      <c r="C41" s="16"/>
      <c r="D41" s="16"/>
      <c r="E41" s="15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6"/>
    </row>
  </sheetData>
  <mergeCells count="123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Z51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209</v>
      </c>
      <c r="F2" s="32" t="s">
        <v>447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568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568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 t="s">
        <v>568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 t="s">
        <v>568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4522</v>
      </c>
      <c r="L12" s="76"/>
      <c r="M12" s="76"/>
      <c r="N12" s="76"/>
      <c r="O12" s="76">
        <v>4872</v>
      </c>
      <c r="P12" s="76"/>
      <c r="Q12" s="76"/>
      <c r="R12" s="76"/>
      <c r="S12" s="76">
        <v>5467</v>
      </c>
      <c r="T12" s="76"/>
      <c r="U12" s="76"/>
      <c r="V12" s="76"/>
      <c r="W12" s="42">
        <f t="shared" ref="W12:W24" si="0">(K12+O12+S12)/3</f>
        <v>4953.666666666667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4522</v>
      </c>
      <c r="L15" s="76"/>
      <c r="M15" s="76"/>
      <c r="N15" s="76"/>
      <c r="O15" s="76">
        <f>SUM(O12:R14)</f>
        <v>4872</v>
      </c>
      <c r="P15" s="76"/>
      <c r="Q15" s="76"/>
      <c r="R15" s="76"/>
      <c r="S15" s="76">
        <f>SUM(S12:V14)</f>
        <v>5467</v>
      </c>
      <c r="T15" s="76"/>
      <c r="U15" s="76"/>
      <c r="V15" s="76"/>
      <c r="W15" s="42">
        <f t="shared" si="0"/>
        <v>4953.666666666667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21</v>
      </c>
      <c r="L16" s="76"/>
      <c r="M16" s="76"/>
      <c r="N16" s="76"/>
      <c r="O16" s="76">
        <v>22</v>
      </c>
      <c r="P16" s="76"/>
      <c r="Q16" s="76"/>
      <c r="R16" s="76"/>
      <c r="S16" s="76">
        <v>22</v>
      </c>
      <c r="T16" s="76"/>
      <c r="U16" s="76"/>
      <c r="V16" s="76"/>
      <c r="W16" s="42">
        <f t="shared" si="0"/>
        <v>21.666666666666668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5</v>
      </c>
      <c r="L20" s="76"/>
      <c r="M20" s="76"/>
      <c r="N20" s="76"/>
      <c r="O20" s="76">
        <v>5</v>
      </c>
      <c r="P20" s="76"/>
      <c r="Q20" s="76"/>
      <c r="R20" s="76"/>
      <c r="S20" s="76">
        <v>5</v>
      </c>
      <c r="T20" s="76"/>
      <c r="U20" s="76"/>
      <c r="V20" s="76"/>
      <c r="W20" s="42">
        <f t="shared" si="0"/>
        <v>5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0</v>
      </c>
      <c r="L21" s="76"/>
      <c r="M21" s="76"/>
      <c r="N21" s="76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1043</v>
      </c>
      <c r="L22" s="76"/>
      <c r="M22" s="76"/>
      <c r="N22" s="76"/>
      <c r="O22" s="76">
        <v>188</v>
      </c>
      <c r="P22" s="76"/>
      <c r="Q22" s="76"/>
      <c r="R22" s="76"/>
      <c r="S22" s="76">
        <v>97</v>
      </c>
      <c r="T22" s="76"/>
      <c r="U22" s="76"/>
      <c r="V22" s="76"/>
      <c r="W22" s="42">
        <f t="shared" si="0"/>
        <v>442.66666666666669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0</v>
      </c>
      <c r="L23" s="76"/>
      <c r="M23" s="76"/>
      <c r="N23" s="76"/>
      <c r="O23" s="76">
        <v>0</v>
      </c>
      <c r="P23" s="76"/>
      <c r="Q23" s="76"/>
      <c r="R23" s="76"/>
      <c r="S23" s="76">
        <v>0</v>
      </c>
      <c r="T23" s="76"/>
      <c r="U23" s="76"/>
      <c r="V23" s="76"/>
      <c r="W23" s="42">
        <f t="shared" si="0"/>
        <v>0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1069</v>
      </c>
      <c r="L24" s="76"/>
      <c r="M24" s="76"/>
      <c r="N24" s="76"/>
      <c r="O24" s="76">
        <f>SUM(O16:R23)</f>
        <v>215</v>
      </c>
      <c r="P24" s="76"/>
      <c r="Q24" s="76"/>
      <c r="R24" s="76"/>
      <c r="S24" s="76">
        <f>SUM(S16:V23)</f>
        <v>124</v>
      </c>
      <c r="T24" s="76"/>
      <c r="U24" s="76"/>
      <c r="V24" s="76"/>
      <c r="W24" s="42">
        <f t="shared" si="0"/>
        <v>469.33333333333331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17</v>
      </c>
      <c r="L28" s="76"/>
      <c r="M28" s="76"/>
      <c r="N28" s="76"/>
      <c r="O28" s="76">
        <v>16</v>
      </c>
      <c r="P28" s="76"/>
      <c r="Q28" s="76"/>
      <c r="R28" s="76"/>
      <c r="S28" s="76">
        <v>16</v>
      </c>
      <c r="T28" s="76"/>
      <c r="U28" s="76"/>
      <c r="V28" s="76"/>
      <c r="W28" s="76">
        <f>(K28+O28+S28)/3</f>
        <v>16.333333333333332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16</v>
      </c>
      <c r="L29" s="76"/>
      <c r="M29" s="76"/>
      <c r="N29" s="76"/>
      <c r="O29" s="76">
        <v>16</v>
      </c>
      <c r="P29" s="76"/>
      <c r="Q29" s="76"/>
      <c r="R29" s="76"/>
      <c r="S29" s="76">
        <v>16</v>
      </c>
      <c r="T29" s="76"/>
      <c r="U29" s="76"/>
      <c r="V29" s="76"/>
      <c r="W29" s="76">
        <f>(K29+O29+S29)/3</f>
        <v>16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5"/>
      <c r="B34" s="19"/>
      <c r="C34" s="19"/>
      <c r="D34" s="2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121"/>
      <c r="X34" s="122"/>
      <c r="Y34" s="122"/>
      <c r="Z34" s="123"/>
    </row>
    <row r="35" spans="1:26" ht="18.95" customHeight="1">
      <c r="A35" s="15"/>
      <c r="B35" s="19"/>
      <c r="C35" s="19"/>
      <c r="D35" s="26"/>
      <c r="E35" s="31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121"/>
      <c r="X35" s="122"/>
      <c r="Y35" s="122"/>
      <c r="Z35" s="123"/>
    </row>
    <row r="36" spans="1:26" ht="18.95" customHeight="1"/>
    <row r="37" spans="1:26" ht="18.95" customHeight="1">
      <c r="A37" s="9" t="s">
        <v>178</v>
      </c>
    </row>
    <row r="38" spans="1:26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26" ht="18.95" customHeight="1">
      <c r="A39" s="56" t="s">
        <v>348</v>
      </c>
      <c r="B39" s="56"/>
      <c r="C39" s="56"/>
      <c r="D39" s="56"/>
      <c r="E39" s="68" t="s">
        <v>602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7"/>
    </row>
    <row r="40" spans="1:26" ht="18.95" customHeight="1">
      <c r="A40" s="56" t="s">
        <v>590</v>
      </c>
      <c r="B40" s="56"/>
      <c r="C40" s="56"/>
      <c r="D40" s="56"/>
      <c r="E40" s="68" t="s">
        <v>603</v>
      </c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7"/>
    </row>
    <row r="41" spans="1:26" ht="18.95" customHeight="1">
      <c r="A41" s="56" t="s">
        <v>229</v>
      </c>
      <c r="B41" s="56"/>
      <c r="C41" s="56"/>
      <c r="D41" s="56"/>
      <c r="E41" s="68" t="s">
        <v>476</v>
      </c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7"/>
    </row>
    <row r="42" spans="1:26" ht="18.95" customHeight="1">
      <c r="A42" s="56" t="s">
        <v>349</v>
      </c>
      <c r="B42" s="56"/>
      <c r="C42" s="56"/>
      <c r="D42" s="56"/>
      <c r="E42" s="68" t="s">
        <v>436</v>
      </c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7"/>
    </row>
    <row r="43" spans="1:26" ht="18.95" customHeight="1">
      <c r="A43" s="56" t="s">
        <v>515</v>
      </c>
      <c r="B43" s="56"/>
      <c r="C43" s="56"/>
      <c r="D43" s="56"/>
      <c r="E43" s="68" t="s">
        <v>297</v>
      </c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7"/>
    </row>
    <row r="44" spans="1:26" ht="18.95" customHeight="1">
      <c r="A44" s="56" t="s">
        <v>599</v>
      </c>
      <c r="B44" s="56"/>
      <c r="C44" s="56"/>
      <c r="D44" s="56"/>
      <c r="E44" s="68" t="s">
        <v>605</v>
      </c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7"/>
    </row>
    <row r="45" spans="1:26" ht="18.95" customHeight="1">
      <c r="A45" s="56" t="s">
        <v>229</v>
      </c>
      <c r="B45" s="56"/>
      <c r="C45" s="56"/>
      <c r="D45" s="56"/>
      <c r="E45" s="68" t="s">
        <v>240</v>
      </c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7"/>
    </row>
    <row r="46" spans="1:26" ht="18.95" customHeight="1">
      <c r="A46" s="56" t="s">
        <v>599</v>
      </c>
      <c r="B46" s="56"/>
      <c r="C46" s="56"/>
      <c r="D46" s="56"/>
      <c r="E46" s="68" t="s">
        <v>607</v>
      </c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7"/>
    </row>
    <row r="47" spans="1:26" ht="18.95" customHeight="1"/>
    <row r="48" spans="1:26" ht="18.95" customHeight="1">
      <c r="A48" s="9" t="s">
        <v>300</v>
      </c>
    </row>
    <row r="49" spans="1:26" ht="18.95" customHeight="1">
      <c r="A49" s="10" t="s">
        <v>390</v>
      </c>
      <c r="B49" s="18"/>
      <c r="C49" s="18"/>
      <c r="D49" s="23"/>
      <c r="E49" s="18" t="s">
        <v>225</v>
      </c>
      <c r="F49" s="18"/>
      <c r="G49" s="18"/>
      <c r="H49" s="18"/>
      <c r="I49" s="18"/>
      <c r="J49" s="23"/>
      <c r="K49" s="10" t="s">
        <v>130</v>
      </c>
      <c r="L49" s="18"/>
      <c r="M49" s="18"/>
      <c r="N49" s="18"/>
      <c r="O49" s="18"/>
      <c r="P49" s="23"/>
      <c r="Q49" s="10" t="s">
        <v>131</v>
      </c>
      <c r="R49" s="18"/>
      <c r="S49" s="18"/>
      <c r="T49" s="23"/>
      <c r="U49" s="10" t="s">
        <v>546</v>
      </c>
      <c r="V49" s="18"/>
      <c r="W49" s="18"/>
      <c r="X49" s="18"/>
      <c r="Y49" s="18"/>
      <c r="Z49" s="23"/>
    </row>
    <row r="50" spans="1:26" ht="18.95" customHeight="1">
      <c r="A50" s="130" t="s">
        <v>600</v>
      </c>
      <c r="B50" s="130"/>
      <c r="C50" s="130"/>
      <c r="D50" s="130"/>
      <c r="E50" s="130" t="s">
        <v>608</v>
      </c>
      <c r="F50" s="130"/>
      <c r="G50" s="130"/>
      <c r="H50" s="130"/>
      <c r="I50" s="130"/>
      <c r="J50" s="130"/>
      <c r="K50" s="130" t="s">
        <v>556</v>
      </c>
      <c r="L50" s="130"/>
      <c r="M50" s="130"/>
      <c r="N50" s="130"/>
      <c r="O50" s="130"/>
      <c r="P50" s="130"/>
      <c r="Q50" s="131">
        <v>721.98</v>
      </c>
      <c r="R50" s="131"/>
      <c r="S50" s="131"/>
      <c r="T50" s="131"/>
      <c r="U50" s="132">
        <v>35040</v>
      </c>
      <c r="V50" s="132"/>
      <c r="W50" s="132"/>
      <c r="X50" s="132"/>
      <c r="Y50" s="132"/>
      <c r="Z50" s="132"/>
    </row>
    <row r="51" spans="1:26" ht="18.95" customHeight="1">
      <c r="A51" s="130" t="s">
        <v>601</v>
      </c>
      <c r="B51" s="130"/>
      <c r="C51" s="130"/>
      <c r="D51" s="130"/>
      <c r="E51" s="130" t="s">
        <v>608</v>
      </c>
      <c r="F51" s="130"/>
      <c r="G51" s="130"/>
      <c r="H51" s="130"/>
      <c r="I51" s="130"/>
      <c r="J51" s="130"/>
      <c r="K51" s="130" t="s">
        <v>556</v>
      </c>
      <c r="L51" s="130"/>
      <c r="M51" s="130"/>
      <c r="N51" s="130"/>
      <c r="O51" s="130"/>
      <c r="P51" s="130"/>
      <c r="Q51" s="131">
        <v>700.28</v>
      </c>
      <c r="R51" s="131"/>
      <c r="S51" s="131"/>
      <c r="T51" s="131"/>
      <c r="U51" s="132">
        <v>36431</v>
      </c>
      <c r="V51" s="132"/>
      <c r="W51" s="132"/>
      <c r="X51" s="132"/>
      <c r="Y51" s="132"/>
      <c r="Z51" s="132"/>
    </row>
  </sheetData>
  <mergeCells count="14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42:D42"/>
    <mergeCell ref="E42:Z42"/>
    <mergeCell ref="A43:D43"/>
    <mergeCell ref="E43:Z43"/>
    <mergeCell ref="A44:D44"/>
    <mergeCell ref="E44:Z44"/>
    <mergeCell ref="A45:D45"/>
    <mergeCell ref="E45:Z45"/>
    <mergeCell ref="A46:D46"/>
    <mergeCell ref="E46:Z46"/>
    <mergeCell ref="A49:D49"/>
    <mergeCell ref="E49:J49"/>
    <mergeCell ref="K49:P49"/>
    <mergeCell ref="Q49:T49"/>
    <mergeCell ref="U49:Z49"/>
    <mergeCell ref="A50:D50"/>
    <mergeCell ref="E50:J50"/>
    <mergeCell ref="K50:P50"/>
    <mergeCell ref="Q50:T50"/>
    <mergeCell ref="U50:Z50"/>
    <mergeCell ref="A51:D51"/>
    <mergeCell ref="E51:J51"/>
    <mergeCell ref="K51:P51"/>
    <mergeCell ref="Q51:T51"/>
    <mergeCell ref="U51:Z51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0" orientation="portrait" usePrinterDefaults="1" r:id="rId1"/>
  <headerFooter>
    <oddHeader>&amp;C&amp;"ＭＳ ゴシック,太字"&amp;14由仁町公共施設カルテ</oddHead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A58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210</v>
      </c>
      <c r="F2" s="32" t="s">
        <v>121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568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568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 t="s">
        <v>568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 t="s">
        <v>568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2276</v>
      </c>
      <c r="L12" s="76"/>
      <c r="M12" s="76"/>
      <c r="N12" s="76"/>
      <c r="O12" s="76">
        <v>1888</v>
      </c>
      <c r="P12" s="76"/>
      <c r="Q12" s="76"/>
      <c r="R12" s="76"/>
      <c r="S12" s="76">
        <v>1875</v>
      </c>
      <c r="T12" s="76"/>
      <c r="U12" s="76"/>
      <c r="V12" s="76"/>
      <c r="W12" s="42">
        <f t="shared" ref="W12:W24" si="0">(K12+O12+S12)/3</f>
        <v>2013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2633</v>
      </c>
      <c r="P13" s="76"/>
      <c r="Q13" s="76"/>
      <c r="R13" s="76"/>
      <c r="S13" s="76">
        <v>4725</v>
      </c>
      <c r="T13" s="76"/>
      <c r="U13" s="76"/>
      <c r="V13" s="76"/>
      <c r="W13" s="42">
        <f t="shared" si="0"/>
        <v>2452.6666666666665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2276</v>
      </c>
      <c r="L15" s="76"/>
      <c r="M15" s="76"/>
      <c r="N15" s="76"/>
      <c r="O15" s="76">
        <f>SUM(O12:R14)</f>
        <v>4521</v>
      </c>
      <c r="P15" s="76"/>
      <c r="Q15" s="76"/>
      <c r="R15" s="76"/>
      <c r="S15" s="76">
        <f>SUM(S12:V14)</f>
        <v>6600</v>
      </c>
      <c r="T15" s="76"/>
      <c r="U15" s="76"/>
      <c r="V15" s="76"/>
      <c r="W15" s="42">
        <f t="shared" si="0"/>
        <v>4465.666666666667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0</v>
      </c>
      <c r="L16" s="76"/>
      <c r="M16" s="76"/>
      <c r="N16" s="76"/>
      <c r="O16" s="76">
        <v>0</v>
      </c>
      <c r="P16" s="76"/>
      <c r="Q16" s="76"/>
      <c r="R16" s="76"/>
      <c r="S16" s="76">
        <v>0</v>
      </c>
      <c r="T16" s="76"/>
      <c r="U16" s="76"/>
      <c r="V16" s="76"/>
      <c r="W16" s="42">
        <f t="shared" si="0"/>
        <v>0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43</v>
      </c>
      <c r="L20" s="76"/>
      <c r="M20" s="76"/>
      <c r="N20" s="76"/>
      <c r="O20" s="76">
        <v>55</v>
      </c>
      <c r="P20" s="76"/>
      <c r="Q20" s="76"/>
      <c r="R20" s="76"/>
      <c r="S20" s="76">
        <v>83</v>
      </c>
      <c r="T20" s="76"/>
      <c r="U20" s="76"/>
      <c r="V20" s="76"/>
      <c r="W20" s="42">
        <f t="shared" si="0"/>
        <v>60.333333333333336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0</v>
      </c>
      <c r="L21" s="76"/>
      <c r="M21" s="76"/>
      <c r="N21" s="76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652</v>
      </c>
      <c r="L22" s="76"/>
      <c r="M22" s="76"/>
      <c r="N22" s="76"/>
      <c r="O22" s="76">
        <v>225</v>
      </c>
      <c r="P22" s="76"/>
      <c r="Q22" s="76"/>
      <c r="R22" s="76"/>
      <c r="S22" s="76">
        <v>8</v>
      </c>
      <c r="T22" s="76"/>
      <c r="U22" s="76"/>
      <c r="V22" s="76"/>
      <c r="W22" s="42">
        <f t="shared" si="0"/>
        <v>295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239</v>
      </c>
      <c r="L23" s="76"/>
      <c r="M23" s="76"/>
      <c r="N23" s="76"/>
      <c r="O23" s="76">
        <f>55+36+5852</f>
        <v>5943</v>
      </c>
      <c r="P23" s="76"/>
      <c r="Q23" s="76"/>
      <c r="R23" s="76"/>
      <c r="S23" s="76">
        <v>10438</v>
      </c>
      <c r="T23" s="76"/>
      <c r="U23" s="76"/>
      <c r="V23" s="76"/>
      <c r="W23" s="42">
        <f t="shared" si="0"/>
        <v>5540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934</v>
      </c>
      <c r="L24" s="76"/>
      <c r="M24" s="76"/>
      <c r="N24" s="76"/>
      <c r="O24" s="76">
        <f>SUM(O16:R23)</f>
        <v>6223</v>
      </c>
      <c r="P24" s="76"/>
      <c r="Q24" s="76"/>
      <c r="R24" s="76"/>
      <c r="S24" s="76">
        <f>SUM(S16:V23)</f>
        <v>10529</v>
      </c>
      <c r="T24" s="76"/>
      <c r="U24" s="76"/>
      <c r="V24" s="76"/>
      <c r="W24" s="42">
        <f t="shared" si="0"/>
        <v>5895.333333333333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22</v>
      </c>
      <c r="L28" s="76"/>
      <c r="M28" s="76"/>
      <c r="N28" s="76"/>
      <c r="O28" s="76">
        <v>14</v>
      </c>
      <c r="P28" s="76"/>
      <c r="Q28" s="76"/>
      <c r="R28" s="76"/>
      <c r="S28" s="76">
        <v>14</v>
      </c>
      <c r="T28" s="76"/>
      <c r="U28" s="76"/>
      <c r="V28" s="76"/>
      <c r="W28" s="76">
        <f>(K28+O28+S28)/3</f>
        <v>16.666666666666668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14</v>
      </c>
      <c r="L29" s="76"/>
      <c r="M29" s="76"/>
      <c r="N29" s="76"/>
      <c r="O29" s="76">
        <v>14</v>
      </c>
      <c r="P29" s="76"/>
      <c r="Q29" s="76"/>
      <c r="R29" s="76"/>
      <c r="S29" s="76">
        <v>10</v>
      </c>
      <c r="T29" s="76"/>
      <c r="U29" s="76"/>
      <c r="V29" s="76"/>
      <c r="W29" s="76">
        <f>(K29+O29+S29)/3</f>
        <v>12.666666666666666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7" ht="18.95" customHeight="1">
      <c r="A33" s="56" t="s">
        <v>239</v>
      </c>
      <c r="B33" s="56"/>
      <c r="C33" s="56"/>
      <c r="D33" s="56"/>
      <c r="E33" s="68" t="s">
        <v>518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141">
        <v>5852</v>
      </c>
      <c r="X33" s="141"/>
      <c r="Y33" s="141"/>
      <c r="Z33" s="141"/>
      <c r="AA33" s="135"/>
    </row>
    <row r="34" spans="1:27" ht="18.95" customHeight="1">
      <c r="A34" s="15" t="s">
        <v>230</v>
      </c>
      <c r="B34" s="19"/>
      <c r="C34" s="19"/>
      <c r="D34" s="26"/>
      <c r="E34" s="31" t="s">
        <v>273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121">
        <v>9878</v>
      </c>
      <c r="X34" s="122"/>
      <c r="Y34" s="122"/>
      <c r="Z34" s="123"/>
    </row>
    <row r="35" spans="1:27" ht="18.95" customHeight="1">
      <c r="A35" s="15" t="s">
        <v>230</v>
      </c>
      <c r="B35" s="19"/>
      <c r="C35" s="19"/>
      <c r="D35" s="26"/>
      <c r="E35" s="31" t="s">
        <v>485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121">
        <v>560</v>
      </c>
      <c r="X35" s="122"/>
      <c r="Y35" s="122"/>
      <c r="Z35" s="123"/>
    </row>
    <row r="36" spans="1:27" ht="18.95" customHeight="1"/>
    <row r="37" spans="1:27" ht="18.95" customHeight="1">
      <c r="A37" s="9" t="s">
        <v>178</v>
      </c>
    </row>
    <row r="38" spans="1:27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27" ht="18.95" customHeight="1">
      <c r="A39" s="16" t="s">
        <v>229</v>
      </c>
      <c r="B39" s="16"/>
      <c r="C39" s="16"/>
      <c r="D39" s="16"/>
      <c r="E39" s="31" t="s">
        <v>611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8"/>
    </row>
    <row r="40" spans="1:27" ht="18.95" customHeight="1">
      <c r="A40" s="16" t="s">
        <v>515</v>
      </c>
      <c r="B40" s="16"/>
      <c r="C40" s="16"/>
      <c r="D40" s="16"/>
      <c r="E40" s="31" t="s">
        <v>612</v>
      </c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48"/>
    </row>
    <row r="41" spans="1:27" ht="18.95" customHeight="1">
      <c r="A41" s="15" t="s">
        <v>572</v>
      </c>
      <c r="B41" s="19"/>
      <c r="C41" s="19"/>
      <c r="D41" s="26"/>
      <c r="E41" s="31" t="s">
        <v>613</v>
      </c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48"/>
    </row>
    <row r="42" spans="1:27" ht="18.95" customHeight="1">
      <c r="A42" s="16" t="s">
        <v>573</v>
      </c>
      <c r="B42" s="16"/>
      <c r="C42" s="16"/>
      <c r="D42" s="16"/>
      <c r="E42" s="31" t="s">
        <v>53</v>
      </c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48"/>
    </row>
    <row r="43" spans="1:27" ht="18.95" customHeight="1">
      <c r="A43" s="15" t="s">
        <v>535</v>
      </c>
      <c r="B43" s="19"/>
      <c r="C43" s="19"/>
      <c r="D43" s="26"/>
      <c r="E43" s="31" t="s">
        <v>614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48"/>
    </row>
    <row r="44" spans="1:27" ht="18.95" customHeight="1">
      <c r="A44" s="16"/>
      <c r="B44" s="16"/>
      <c r="C44" s="16"/>
      <c r="D44" s="16"/>
      <c r="E44" s="31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48"/>
    </row>
    <row r="45" spans="1:27" ht="18.95" customHeight="1">
      <c r="A45" s="15"/>
      <c r="B45" s="19"/>
      <c r="C45" s="19"/>
      <c r="D45" s="26"/>
      <c r="E45" s="31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48"/>
    </row>
    <row r="46" spans="1:27" ht="18.95" customHeight="1"/>
    <row r="47" spans="1:27" ht="18.95" customHeight="1">
      <c r="A47" s="9" t="s">
        <v>300</v>
      </c>
    </row>
    <row r="48" spans="1:27" ht="18.95" customHeight="1">
      <c r="A48" s="10" t="s">
        <v>390</v>
      </c>
      <c r="B48" s="18"/>
      <c r="C48" s="18"/>
      <c r="D48" s="23"/>
      <c r="E48" s="18" t="s">
        <v>225</v>
      </c>
      <c r="F48" s="18"/>
      <c r="G48" s="18"/>
      <c r="H48" s="18"/>
      <c r="I48" s="18"/>
      <c r="J48" s="23"/>
      <c r="K48" s="10" t="s">
        <v>130</v>
      </c>
      <c r="L48" s="18"/>
      <c r="M48" s="18"/>
      <c r="N48" s="18"/>
      <c r="O48" s="18"/>
      <c r="P48" s="23"/>
      <c r="Q48" s="10" t="s">
        <v>131</v>
      </c>
      <c r="R48" s="18"/>
      <c r="S48" s="18"/>
      <c r="T48" s="23"/>
      <c r="U48" s="10" t="s">
        <v>546</v>
      </c>
      <c r="V48" s="18"/>
      <c r="W48" s="18"/>
      <c r="X48" s="18"/>
      <c r="Y48" s="18"/>
      <c r="Z48" s="23"/>
    </row>
    <row r="49" spans="1:26" ht="18.95" customHeight="1">
      <c r="A49" s="28" t="s">
        <v>205</v>
      </c>
      <c r="B49" s="33"/>
      <c r="C49" s="33"/>
      <c r="D49" s="43"/>
      <c r="E49" s="130" t="s">
        <v>615</v>
      </c>
      <c r="F49" s="130"/>
      <c r="G49" s="130"/>
      <c r="H49" s="130"/>
      <c r="I49" s="130"/>
      <c r="J49" s="130"/>
      <c r="K49" s="130" t="s">
        <v>26</v>
      </c>
      <c r="L49" s="130"/>
      <c r="M49" s="130"/>
      <c r="N49" s="130"/>
      <c r="O49" s="130"/>
      <c r="P49" s="130"/>
      <c r="Q49" s="131">
        <v>178.13</v>
      </c>
      <c r="R49" s="131"/>
      <c r="S49" s="131"/>
      <c r="T49" s="131"/>
      <c r="U49" s="132">
        <v>26983</v>
      </c>
      <c r="V49" s="132"/>
      <c r="W49" s="132"/>
      <c r="X49" s="132"/>
      <c r="Y49" s="132"/>
      <c r="Z49" s="132"/>
    </row>
    <row r="50" spans="1:26" ht="18.95" customHeight="1">
      <c r="A50" s="28" t="s">
        <v>132</v>
      </c>
      <c r="B50" s="33"/>
      <c r="C50" s="33"/>
      <c r="D50" s="43"/>
      <c r="E50" s="130" t="s">
        <v>615</v>
      </c>
      <c r="F50" s="130"/>
      <c r="G50" s="130"/>
      <c r="H50" s="130"/>
      <c r="I50" s="130"/>
      <c r="J50" s="130"/>
      <c r="K50" s="130" t="s">
        <v>26</v>
      </c>
      <c r="L50" s="130"/>
      <c r="M50" s="130"/>
      <c r="N50" s="130"/>
      <c r="O50" s="130"/>
      <c r="P50" s="130"/>
      <c r="Q50" s="131">
        <v>205.2</v>
      </c>
      <c r="R50" s="131"/>
      <c r="S50" s="131"/>
      <c r="T50" s="131"/>
      <c r="U50" s="132">
        <v>27696</v>
      </c>
      <c r="V50" s="132"/>
      <c r="W50" s="132"/>
      <c r="X50" s="132"/>
      <c r="Y50" s="132"/>
      <c r="Z50" s="132"/>
    </row>
    <row r="51" spans="1:26" ht="18.95" customHeight="1">
      <c r="A51" s="130" t="s">
        <v>606</v>
      </c>
      <c r="B51" s="130"/>
      <c r="C51" s="130"/>
      <c r="D51" s="130"/>
      <c r="E51" s="130" t="s">
        <v>615</v>
      </c>
      <c r="F51" s="130"/>
      <c r="G51" s="130"/>
      <c r="H51" s="130"/>
      <c r="I51" s="130"/>
      <c r="J51" s="130"/>
      <c r="K51" s="130" t="s">
        <v>26</v>
      </c>
      <c r="L51" s="130"/>
      <c r="M51" s="130"/>
      <c r="N51" s="130"/>
      <c r="O51" s="130"/>
      <c r="P51" s="130"/>
      <c r="Q51" s="131">
        <v>205.2</v>
      </c>
      <c r="R51" s="131"/>
      <c r="S51" s="131"/>
      <c r="T51" s="131"/>
      <c r="U51" s="132">
        <v>27696</v>
      </c>
      <c r="V51" s="132"/>
      <c r="W51" s="132"/>
      <c r="X51" s="132"/>
      <c r="Y51" s="132"/>
      <c r="Z51" s="132"/>
    </row>
    <row r="52" spans="1:26" ht="18.95" customHeight="1">
      <c r="A52" s="130" t="s">
        <v>196</v>
      </c>
      <c r="B52" s="130"/>
      <c r="C52" s="130"/>
      <c r="D52" s="130"/>
      <c r="E52" s="130" t="s">
        <v>615</v>
      </c>
      <c r="F52" s="130"/>
      <c r="G52" s="130"/>
      <c r="H52" s="130"/>
      <c r="I52" s="130"/>
      <c r="J52" s="130"/>
      <c r="K52" s="130" t="s">
        <v>26</v>
      </c>
      <c r="L52" s="130"/>
      <c r="M52" s="130"/>
      <c r="N52" s="130"/>
      <c r="O52" s="130"/>
      <c r="P52" s="130"/>
      <c r="Q52" s="131">
        <v>218.4</v>
      </c>
      <c r="R52" s="131"/>
      <c r="S52" s="131"/>
      <c r="T52" s="131"/>
      <c r="U52" s="132">
        <v>28061</v>
      </c>
      <c r="V52" s="132"/>
      <c r="W52" s="132"/>
      <c r="X52" s="132"/>
      <c r="Y52" s="132"/>
      <c r="Z52" s="132"/>
    </row>
    <row r="53" spans="1:26" ht="18.95" customHeight="1">
      <c r="A53" s="130" t="s">
        <v>555</v>
      </c>
      <c r="B53" s="130"/>
      <c r="C53" s="130"/>
      <c r="D53" s="130"/>
      <c r="E53" s="130" t="s">
        <v>615</v>
      </c>
      <c r="F53" s="130"/>
      <c r="G53" s="130"/>
      <c r="H53" s="130"/>
      <c r="I53" s="130"/>
      <c r="J53" s="130"/>
      <c r="K53" s="130" t="s">
        <v>26</v>
      </c>
      <c r="L53" s="130"/>
      <c r="M53" s="130"/>
      <c r="N53" s="130"/>
      <c r="O53" s="130"/>
      <c r="P53" s="130"/>
      <c r="Q53" s="131">
        <v>227.05</v>
      </c>
      <c r="R53" s="131"/>
      <c r="S53" s="131"/>
      <c r="T53" s="131"/>
      <c r="U53" s="132">
        <v>28429</v>
      </c>
      <c r="V53" s="132"/>
      <c r="W53" s="132"/>
      <c r="X53" s="132"/>
      <c r="Y53" s="132"/>
      <c r="Z53" s="132"/>
    </row>
    <row r="54" spans="1:26" ht="18.95" customHeight="1">
      <c r="A54" s="130" t="s">
        <v>609</v>
      </c>
      <c r="B54" s="130"/>
      <c r="C54" s="130"/>
      <c r="D54" s="130"/>
      <c r="E54" s="130" t="s">
        <v>615</v>
      </c>
      <c r="F54" s="130"/>
      <c r="G54" s="130"/>
      <c r="H54" s="130"/>
      <c r="I54" s="130"/>
      <c r="J54" s="130"/>
      <c r="K54" s="130" t="s">
        <v>26</v>
      </c>
      <c r="L54" s="130"/>
      <c r="M54" s="130"/>
      <c r="N54" s="130"/>
      <c r="O54" s="130"/>
      <c r="P54" s="130"/>
      <c r="Q54" s="131">
        <v>227.05</v>
      </c>
      <c r="R54" s="131"/>
      <c r="S54" s="131"/>
      <c r="T54" s="131"/>
      <c r="U54" s="132">
        <v>28429</v>
      </c>
      <c r="V54" s="132"/>
      <c r="W54" s="132"/>
      <c r="X54" s="132"/>
      <c r="Y54" s="132"/>
      <c r="Z54" s="132"/>
    </row>
    <row r="55" spans="1:26" ht="18.95" customHeight="1">
      <c r="A55" s="130" t="s">
        <v>565</v>
      </c>
      <c r="B55" s="130"/>
      <c r="C55" s="130"/>
      <c r="D55" s="130"/>
      <c r="E55" s="130" t="s">
        <v>615</v>
      </c>
      <c r="F55" s="130"/>
      <c r="G55" s="130"/>
      <c r="H55" s="130"/>
      <c r="I55" s="130"/>
      <c r="J55" s="130"/>
      <c r="K55" s="130" t="s">
        <v>26</v>
      </c>
      <c r="L55" s="130"/>
      <c r="M55" s="130"/>
      <c r="N55" s="130"/>
      <c r="O55" s="130"/>
      <c r="P55" s="130"/>
      <c r="Q55" s="131">
        <v>177.29</v>
      </c>
      <c r="R55" s="131"/>
      <c r="S55" s="131"/>
      <c r="T55" s="131"/>
      <c r="U55" s="132">
        <v>28772</v>
      </c>
      <c r="V55" s="132"/>
      <c r="W55" s="132"/>
      <c r="X55" s="132"/>
      <c r="Y55" s="132"/>
      <c r="Z55" s="132"/>
    </row>
    <row r="56" spans="1:26" ht="18.95" customHeight="1">
      <c r="A56" s="130" t="s">
        <v>610</v>
      </c>
      <c r="B56" s="130"/>
      <c r="C56" s="130"/>
      <c r="D56" s="130"/>
      <c r="E56" s="130" t="s">
        <v>615</v>
      </c>
      <c r="F56" s="130"/>
      <c r="G56" s="130"/>
      <c r="H56" s="130"/>
      <c r="I56" s="130"/>
      <c r="J56" s="130"/>
      <c r="K56" s="130" t="s">
        <v>26</v>
      </c>
      <c r="L56" s="130"/>
      <c r="M56" s="130"/>
      <c r="N56" s="130"/>
      <c r="O56" s="130"/>
      <c r="P56" s="130"/>
      <c r="Q56" s="131">
        <v>236.39</v>
      </c>
      <c r="R56" s="131"/>
      <c r="S56" s="131"/>
      <c r="T56" s="131"/>
      <c r="U56" s="132">
        <v>28772</v>
      </c>
      <c r="V56" s="132"/>
      <c r="W56" s="132"/>
      <c r="X56" s="132"/>
      <c r="Y56" s="132"/>
      <c r="Z56" s="132"/>
    </row>
    <row r="57" spans="1:26" ht="18.95" customHeight="1">
      <c r="A57" s="130" t="s">
        <v>576</v>
      </c>
      <c r="B57" s="130"/>
      <c r="C57" s="130"/>
      <c r="D57" s="130"/>
      <c r="E57" s="130" t="s">
        <v>615</v>
      </c>
      <c r="F57" s="130"/>
      <c r="G57" s="130"/>
      <c r="H57" s="130"/>
      <c r="I57" s="130"/>
      <c r="J57" s="130"/>
      <c r="K57" s="130" t="s">
        <v>26</v>
      </c>
      <c r="L57" s="130"/>
      <c r="M57" s="130"/>
      <c r="N57" s="130"/>
      <c r="O57" s="130"/>
      <c r="P57" s="130"/>
      <c r="Q57" s="131">
        <v>251.94</v>
      </c>
      <c r="R57" s="131"/>
      <c r="S57" s="131"/>
      <c r="T57" s="131"/>
      <c r="U57" s="132">
        <v>29144</v>
      </c>
      <c r="V57" s="132"/>
      <c r="W57" s="132"/>
      <c r="X57" s="132"/>
      <c r="Y57" s="132"/>
      <c r="Z57" s="132"/>
    </row>
    <row r="58" spans="1:26" ht="18.95" customHeight="1">
      <c r="A58" s="130" t="s">
        <v>96</v>
      </c>
      <c r="B58" s="130"/>
      <c r="C58" s="130"/>
      <c r="D58" s="130"/>
      <c r="E58" s="130" t="s">
        <v>615</v>
      </c>
      <c r="F58" s="130"/>
      <c r="G58" s="130"/>
      <c r="H58" s="130"/>
      <c r="I58" s="130"/>
      <c r="J58" s="130"/>
      <c r="K58" s="130" t="s">
        <v>26</v>
      </c>
      <c r="L58" s="130"/>
      <c r="M58" s="130"/>
      <c r="N58" s="130"/>
      <c r="O58" s="130"/>
      <c r="P58" s="130"/>
      <c r="Q58" s="131">
        <v>126.86</v>
      </c>
      <c r="R58" s="131"/>
      <c r="S58" s="131"/>
      <c r="T58" s="131"/>
      <c r="U58" s="132">
        <v>29885</v>
      </c>
      <c r="V58" s="132"/>
      <c r="W58" s="132"/>
      <c r="X58" s="132"/>
      <c r="Y58" s="132"/>
      <c r="Z58" s="132"/>
    </row>
  </sheetData>
  <mergeCells count="186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42:D42"/>
    <mergeCell ref="E42:Z42"/>
    <mergeCell ref="A43:D43"/>
    <mergeCell ref="E43:Z43"/>
    <mergeCell ref="A44:D44"/>
    <mergeCell ref="E44:Z44"/>
    <mergeCell ref="A45:D45"/>
    <mergeCell ref="E45:Z45"/>
    <mergeCell ref="A48:D48"/>
    <mergeCell ref="E48:J48"/>
    <mergeCell ref="K48:P48"/>
    <mergeCell ref="Q48:T48"/>
    <mergeCell ref="U48:Z48"/>
    <mergeCell ref="A49:D49"/>
    <mergeCell ref="E49:J49"/>
    <mergeCell ref="K49:P49"/>
    <mergeCell ref="Q49:T49"/>
    <mergeCell ref="U49:Z49"/>
    <mergeCell ref="A50:D50"/>
    <mergeCell ref="E50:J50"/>
    <mergeCell ref="K50:P50"/>
    <mergeCell ref="Q50:T50"/>
    <mergeCell ref="U50:Z50"/>
    <mergeCell ref="A51:D51"/>
    <mergeCell ref="E51:J51"/>
    <mergeCell ref="K51:P51"/>
    <mergeCell ref="Q51:T51"/>
    <mergeCell ref="U51:Z51"/>
    <mergeCell ref="A52:D52"/>
    <mergeCell ref="E52:J52"/>
    <mergeCell ref="K52:P52"/>
    <mergeCell ref="Q52:T52"/>
    <mergeCell ref="U52:Z52"/>
    <mergeCell ref="A53:D53"/>
    <mergeCell ref="E53:J53"/>
    <mergeCell ref="K53:P53"/>
    <mergeCell ref="Q53:T53"/>
    <mergeCell ref="U53:Z53"/>
    <mergeCell ref="A54:D54"/>
    <mergeCell ref="E54:J54"/>
    <mergeCell ref="K54:P54"/>
    <mergeCell ref="Q54:T54"/>
    <mergeCell ref="U54:Z54"/>
    <mergeCell ref="A55:D55"/>
    <mergeCell ref="E55:J55"/>
    <mergeCell ref="K55:P55"/>
    <mergeCell ref="Q55:T55"/>
    <mergeCell ref="U55:Z55"/>
    <mergeCell ref="A56:D56"/>
    <mergeCell ref="E56:J56"/>
    <mergeCell ref="K56:P56"/>
    <mergeCell ref="Q56:T56"/>
    <mergeCell ref="U56:Z56"/>
    <mergeCell ref="A57:D57"/>
    <mergeCell ref="E57:J57"/>
    <mergeCell ref="K57:P57"/>
    <mergeCell ref="Q57:T57"/>
    <mergeCell ref="U57:Z57"/>
    <mergeCell ref="A58:D58"/>
    <mergeCell ref="E58:J58"/>
    <mergeCell ref="K58:P58"/>
    <mergeCell ref="Q58:T58"/>
    <mergeCell ref="U58:Z58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rowBreaks count="1" manualBreakCount="1">
    <brk id="36" max="16383" man="1"/>
  </row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52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137</v>
      </c>
      <c r="F2" s="32" t="s">
        <v>128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568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568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 t="s">
        <v>568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 t="s">
        <v>568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7517</v>
      </c>
      <c r="L12" s="76"/>
      <c r="M12" s="76"/>
      <c r="N12" s="76"/>
      <c r="O12" s="76">
        <v>7198</v>
      </c>
      <c r="P12" s="76"/>
      <c r="Q12" s="76"/>
      <c r="R12" s="76"/>
      <c r="S12" s="76">
        <v>7351</v>
      </c>
      <c r="T12" s="76"/>
      <c r="U12" s="76"/>
      <c r="V12" s="76"/>
      <c r="W12" s="42">
        <f t="shared" ref="W12:W24" si="0">(K12+O12+S12)/3</f>
        <v>7355.333333333333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7517</v>
      </c>
      <c r="L15" s="76"/>
      <c r="M15" s="76"/>
      <c r="N15" s="76"/>
      <c r="O15" s="76">
        <f>SUM(O12:R14)</f>
        <v>7198</v>
      </c>
      <c r="P15" s="76"/>
      <c r="Q15" s="76"/>
      <c r="R15" s="76"/>
      <c r="S15" s="76">
        <f>SUM(S12:V14)</f>
        <v>7351</v>
      </c>
      <c r="T15" s="76"/>
      <c r="U15" s="76"/>
      <c r="V15" s="76"/>
      <c r="W15" s="42">
        <f t="shared" si="0"/>
        <v>7355.333333333333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32</v>
      </c>
      <c r="L16" s="76"/>
      <c r="M16" s="76"/>
      <c r="N16" s="76"/>
      <c r="O16" s="76">
        <v>57</v>
      </c>
      <c r="P16" s="76"/>
      <c r="Q16" s="76"/>
      <c r="R16" s="76"/>
      <c r="S16" s="76">
        <v>38</v>
      </c>
      <c r="T16" s="76"/>
      <c r="U16" s="76"/>
      <c r="V16" s="76"/>
      <c r="W16" s="42">
        <f t="shared" si="0"/>
        <v>42.333333333333336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18</v>
      </c>
      <c r="L20" s="76"/>
      <c r="M20" s="76"/>
      <c r="N20" s="76"/>
      <c r="O20" s="76">
        <v>18</v>
      </c>
      <c r="P20" s="76"/>
      <c r="Q20" s="76"/>
      <c r="R20" s="76"/>
      <c r="S20" s="76">
        <v>18</v>
      </c>
      <c r="T20" s="76"/>
      <c r="U20" s="76"/>
      <c r="V20" s="76"/>
      <c r="W20" s="42">
        <f t="shared" si="0"/>
        <v>18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0</v>
      </c>
      <c r="L21" s="76"/>
      <c r="M21" s="76"/>
      <c r="N21" s="76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113</v>
      </c>
      <c r="L22" s="76"/>
      <c r="M22" s="76"/>
      <c r="N22" s="76"/>
      <c r="O22" s="76">
        <v>515</v>
      </c>
      <c r="P22" s="76"/>
      <c r="Q22" s="76"/>
      <c r="R22" s="76"/>
      <c r="S22" s="76">
        <v>933</v>
      </c>
      <c r="T22" s="76"/>
      <c r="U22" s="76"/>
      <c r="V22" s="76"/>
      <c r="W22" s="42">
        <f t="shared" si="0"/>
        <v>520.33333333333337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5</v>
      </c>
      <c r="L23" s="76"/>
      <c r="M23" s="76"/>
      <c r="N23" s="76"/>
      <c r="O23" s="76">
        <v>0</v>
      </c>
      <c r="P23" s="76"/>
      <c r="Q23" s="76"/>
      <c r="R23" s="76"/>
      <c r="S23" s="76">
        <v>198</v>
      </c>
      <c r="T23" s="76"/>
      <c r="U23" s="76"/>
      <c r="V23" s="76"/>
      <c r="W23" s="42">
        <f t="shared" si="0"/>
        <v>67.666666666666671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168</v>
      </c>
      <c r="L24" s="42"/>
      <c r="M24" s="42"/>
      <c r="N24" s="42"/>
      <c r="O24" s="42">
        <f>SUM(O16:R23)</f>
        <v>590</v>
      </c>
      <c r="P24" s="42"/>
      <c r="Q24" s="42"/>
      <c r="R24" s="42"/>
      <c r="S24" s="42">
        <f>SUM(S16:V23)</f>
        <v>1187</v>
      </c>
      <c r="T24" s="42"/>
      <c r="U24" s="42"/>
      <c r="V24" s="42"/>
      <c r="W24" s="42">
        <f t="shared" si="0"/>
        <v>648.33333333333337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32</v>
      </c>
      <c r="L28" s="76"/>
      <c r="M28" s="76"/>
      <c r="N28" s="76"/>
      <c r="O28" s="76">
        <v>29</v>
      </c>
      <c r="P28" s="76"/>
      <c r="Q28" s="76"/>
      <c r="R28" s="76"/>
      <c r="S28" s="76">
        <v>30</v>
      </c>
      <c r="T28" s="76"/>
      <c r="U28" s="76"/>
      <c r="V28" s="76"/>
      <c r="W28" s="76">
        <f>(K28+O28+S28)/3</f>
        <v>30.333333333333332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32</v>
      </c>
      <c r="L29" s="76"/>
      <c r="M29" s="76"/>
      <c r="N29" s="76"/>
      <c r="O29" s="76">
        <v>32</v>
      </c>
      <c r="P29" s="76"/>
      <c r="Q29" s="76"/>
      <c r="R29" s="76"/>
      <c r="S29" s="76">
        <v>32</v>
      </c>
      <c r="T29" s="76"/>
      <c r="U29" s="76"/>
      <c r="V29" s="76"/>
      <c r="W29" s="76">
        <f>(K29+O29+S29)/3</f>
        <v>32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 t="s">
        <v>230</v>
      </c>
      <c r="B33" s="16"/>
      <c r="C33" s="16"/>
      <c r="D33" s="16"/>
      <c r="E33" s="31" t="s">
        <v>31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>
        <v>198</v>
      </c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>
      <c r="A35" s="16"/>
      <c r="B35" s="16"/>
      <c r="C35" s="16"/>
      <c r="D35" s="16"/>
      <c r="E35" s="31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42"/>
      <c r="X35" s="42"/>
      <c r="Y35" s="42"/>
      <c r="Z35" s="42"/>
    </row>
    <row r="36" spans="1:26" ht="18.95" customHeight="1"/>
    <row r="37" spans="1:26" ht="18.95" customHeight="1">
      <c r="A37" s="9" t="s">
        <v>178</v>
      </c>
    </row>
    <row r="38" spans="1:26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26" ht="18.95" customHeight="1">
      <c r="A39" s="16"/>
      <c r="B39" s="16"/>
      <c r="C39" s="16"/>
      <c r="D39" s="16"/>
      <c r="E39" s="15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6"/>
    </row>
    <row r="40" spans="1:26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  <row r="41" spans="1:26" ht="18.95" customHeight="1">
      <c r="A41" s="16"/>
      <c r="B41" s="16"/>
      <c r="C41" s="16"/>
      <c r="D41" s="16"/>
      <c r="E41" s="15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6"/>
    </row>
    <row r="42" spans="1:26" ht="18.95" customHeight="1"/>
    <row r="43" spans="1:26" ht="18.95" customHeight="1">
      <c r="A43" s="9" t="s">
        <v>300</v>
      </c>
    </row>
    <row r="44" spans="1:26" ht="18.95" customHeight="1">
      <c r="A44" s="10" t="s">
        <v>390</v>
      </c>
      <c r="B44" s="18"/>
      <c r="C44" s="18"/>
      <c r="D44" s="23"/>
      <c r="E44" s="18" t="s">
        <v>225</v>
      </c>
      <c r="F44" s="18"/>
      <c r="G44" s="18"/>
      <c r="H44" s="18"/>
      <c r="I44" s="18"/>
      <c r="J44" s="23"/>
      <c r="K44" s="10" t="s">
        <v>130</v>
      </c>
      <c r="L44" s="18"/>
      <c r="M44" s="18"/>
      <c r="N44" s="18"/>
      <c r="O44" s="18"/>
      <c r="P44" s="23"/>
      <c r="Q44" s="10" t="s">
        <v>131</v>
      </c>
      <c r="R44" s="18"/>
      <c r="S44" s="18"/>
      <c r="T44" s="23"/>
      <c r="U44" s="10" t="s">
        <v>546</v>
      </c>
      <c r="V44" s="18"/>
      <c r="W44" s="18"/>
      <c r="X44" s="18"/>
      <c r="Y44" s="18"/>
      <c r="Z44" s="23"/>
    </row>
    <row r="45" spans="1:26" ht="18.95" customHeight="1">
      <c r="A45" s="130" t="s">
        <v>600</v>
      </c>
      <c r="B45" s="130"/>
      <c r="C45" s="130"/>
      <c r="D45" s="130"/>
      <c r="E45" s="130" t="s">
        <v>617</v>
      </c>
      <c r="F45" s="130"/>
      <c r="G45" s="130"/>
      <c r="H45" s="130"/>
      <c r="I45" s="130"/>
      <c r="J45" s="130"/>
      <c r="K45" s="130" t="s">
        <v>556</v>
      </c>
      <c r="L45" s="130"/>
      <c r="M45" s="130"/>
      <c r="N45" s="130"/>
      <c r="O45" s="130"/>
      <c r="P45" s="130"/>
      <c r="Q45" s="131">
        <v>286.20999999999998</v>
      </c>
      <c r="R45" s="131"/>
      <c r="S45" s="131"/>
      <c r="T45" s="131"/>
      <c r="U45" s="132">
        <v>31744</v>
      </c>
      <c r="V45" s="132"/>
      <c r="W45" s="132"/>
      <c r="X45" s="132"/>
      <c r="Y45" s="132"/>
      <c r="Z45" s="132"/>
    </row>
    <row r="46" spans="1:26" ht="18.95" customHeight="1">
      <c r="A46" s="130" t="s">
        <v>601</v>
      </c>
      <c r="B46" s="130"/>
      <c r="C46" s="130"/>
      <c r="D46" s="130"/>
      <c r="E46" s="130" t="s">
        <v>617</v>
      </c>
      <c r="F46" s="130"/>
      <c r="G46" s="130"/>
      <c r="H46" s="130"/>
      <c r="I46" s="130"/>
      <c r="J46" s="130"/>
      <c r="K46" s="130" t="s">
        <v>556</v>
      </c>
      <c r="L46" s="130"/>
      <c r="M46" s="130"/>
      <c r="N46" s="130"/>
      <c r="O46" s="130"/>
      <c r="P46" s="130"/>
      <c r="Q46" s="131">
        <v>271.52999999999997</v>
      </c>
      <c r="R46" s="131"/>
      <c r="S46" s="131"/>
      <c r="T46" s="131"/>
      <c r="U46" s="132">
        <v>32081</v>
      </c>
      <c r="V46" s="132"/>
      <c r="W46" s="132"/>
      <c r="X46" s="132"/>
      <c r="Y46" s="132"/>
      <c r="Z46" s="132"/>
    </row>
    <row r="47" spans="1:26" ht="18.95" customHeight="1">
      <c r="A47" s="28" t="s">
        <v>616</v>
      </c>
      <c r="B47" s="33"/>
      <c r="C47" s="33"/>
      <c r="D47" s="43"/>
      <c r="E47" s="130" t="s">
        <v>617</v>
      </c>
      <c r="F47" s="130"/>
      <c r="G47" s="130"/>
      <c r="H47" s="130"/>
      <c r="I47" s="130"/>
      <c r="J47" s="130"/>
      <c r="K47" s="130" t="s">
        <v>556</v>
      </c>
      <c r="L47" s="130"/>
      <c r="M47" s="130"/>
      <c r="N47" s="130"/>
      <c r="O47" s="130"/>
      <c r="P47" s="130"/>
      <c r="Q47" s="131">
        <v>271.52999999999997</v>
      </c>
      <c r="R47" s="131"/>
      <c r="S47" s="131"/>
      <c r="T47" s="131"/>
      <c r="U47" s="132">
        <v>32811</v>
      </c>
      <c r="V47" s="132"/>
      <c r="W47" s="132"/>
      <c r="X47" s="132"/>
      <c r="Y47" s="132"/>
      <c r="Z47" s="132"/>
    </row>
    <row r="48" spans="1:26" ht="18.95" customHeight="1">
      <c r="A48" s="28" t="s">
        <v>205</v>
      </c>
      <c r="B48" s="33"/>
      <c r="C48" s="33"/>
      <c r="D48" s="43"/>
      <c r="E48" s="130" t="s">
        <v>617</v>
      </c>
      <c r="F48" s="130"/>
      <c r="G48" s="130"/>
      <c r="H48" s="130"/>
      <c r="I48" s="130"/>
      <c r="J48" s="130"/>
      <c r="K48" s="130" t="s">
        <v>556</v>
      </c>
      <c r="L48" s="130"/>
      <c r="M48" s="130"/>
      <c r="N48" s="130"/>
      <c r="O48" s="130"/>
      <c r="P48" s="130"/>
      <c r="Q48" s="131">
        <v>271.52999999999997</v>
      </c>
      <c r="R48" s="131"/>
      <c r="S48" s="131"/>
      <c r="T48" s="131"/>
      <c r="U48" s="132">
        <v>32812</v>
      </c>
      <c r="V48" s="132"/>
      <c r="W48" s="132"/>
      <c r="X48" s="132"/>
      <c r="Y48" s="132"/>
      <c r="Z48" s="132"/>
    </row>
    <row r="49" spans="1:26" ht="18.95" customHeight="1">
      <c r="A49" s="28" t="s">
        <v>132</v>
      </c>
      <c r="B49" s="33"/>
      <c r="C49" s="33"/>
      <c r="D49" s="43"/>
      <c r="E49" s="130" t="s">
        <v>617</v>
      </c>
      <c r="F49" s="130"/>
      <c r="G49" s="130"/>
      <c r="H49" s="130"/>
      <c r="I49" s="130"/>
      <c r="J49" s="130"/>
      <c r="K49" s="130" t="s">
        <v>556</v>
      </c>
      <c r="L49" s="130"/>
      <c r="M49" s="130"/>
      <c r="N49" s="130"/>
      <c r="O49" s="130"/>
      <c r="P49" s="130"/>
      <c r="Q49" s="131">
        <v>271.52999999999997</v>
      </c>
      <c r="R49" s="131"/>
      <c r="S49" s="131"/>
      <c r="T49" s="131"/>
      <c r="U49" s="132">
        <v>33582</v>
      </c>
      <c r="V49" s="132"/>
      <c r="W49" s="132"/>
      <c r="X49" s="132"/>
      <c r="Y49" s="132"/>
      <c r="Z49" s="132"/>
    </row>
    <row r="50" spans="1:26" ht="18.95" customHeight="1">
      <c r="A50" s="130" t="s">
        <v>606</v>
      </c>
      <c r="B50" s="130"/>
      <c r="C50" s="130"/>
      <c r="D50" s="130"/>
      <c r="E50" s="130" t="s">
        <v>617</v>
      </c>
      <c r="F50" s="130"/>
      <c r="G50" s="130"/>
      <c r="H50" s="130"/>
      <c r="I50" s="130"/>
      <c r="J50" s="130"/>
      <c r="K50" s="130" t="s">
        <v>556</v>
      </c>
      <c r="L50" s="130"/>
      <c r="M50" s="130"/>
      <c r="N50" s="130"/>
      <c r="O50" s="130"/>
      <c r="P50" s="130"/>
      <c r="Q50" s="131">
        <v>271.52999999999997</v>
      </c>
      <c r="R50" s="131"/>
      <c r="S50" s="131"/>
      <c r="T50" s="131"/>
      <c r="U50" s="132">
        <v>33582</v>
      </c>
      <c r="V50" s="132"/>
      <c r="W50" s="132"/>
      <c r="X50" s="132"/>
      <c r="Y50" s="132"/>
      <c r="Z50" s="132"/>
    </row>
    <row r="51" spans="1:26" ht="18.95" customHeight="1">
      <c r="A51" s="130" t="s">
        <v>196</v>
      </c>
      <c r="B51" s="130"/>
      <c r="C51" s="130"/>
      <c r="D51" s="130"/>
      <c r="E51" s="130" t="s">
        <v>617</v>
      </c>
      <c r="F51" s="130"/>
      <c r="G51" s="130"/>
      <c r="H51" s="130"/>
      <c r="I51" s="130"/>
      <c r="J51" s="130"/>
      <c r="K51" s="130" t="s">
        <v>556</v>
      </c>
      <c r="L51" s="130"/>
      <c r="M51" s="130"/>
      <c r="N51" s="130"/>
      <c r="O51" s="130"/>
      <c r="P51" s="130"/>
      <c r="Q51" s="131">
        <v>271.52999999999997</v>
      </c>
      <c r="R51" s="131"/>
      <c r="S51" s="131"/>
      <c r="T51" s="131"/>
      <c r="U51" s="132">
        <v>33582</v>
      </c>
      <c r="V51" s="132"/>
      <c r="W51" s="132"/>
      <c r="X51" s="132"/>
      <c r="Y51" s="132"/>
      <c r="Z51" s="132"/>
    </row>
    <row r="52" spans="1:26" ht="18.95" customHeight="1">
      <c r="A52" s="130" t="s">
        <v>555</v>
      </c>
      <c r="B52" s="130"/>
      <c r="C52" s="130"/>
      <c r="D52" s="130"/>
      <c r="E52" s="130" t="s">
        <v>617</v>
      </c>
      <c r="F52" s="130"/>
      <c r="G52" s="130"/>
      <c r="H52" s="130"/>
      <c r="I52" s="130"/>
      <c r="J52" s="130"/>
      <c r="K52" s="130" t="s">
        <v>556</v>
      </c>
      <c r="L52" s="130"/>
      <c r="M52" s="130"/>
      <c r="N52" s="130"/>
      <c r="O52" s="130"/>
      <c r="P52" s="130"/>
      <c r="Q52" s="131">
        <v>271.52999999999997</v>
      </c>
      <c r="R52" s="131"/>
      <c r="S52" s="131"/>
      <c r="T52" s="131"/>
      <c r="U52" s="132">
        <v>33582</v>
      </c>
      <c r="V52" s="132"/>
      <c r="W52" s="132"/>
      <c r="X52" s="132"/>
      <c r="Y52" s="132"/>
      <c r="Z52" s="132"/>
    </row>
  </sheetData>
  <mergeCells count="16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44:D44"/>
    <mergeCell ref="E44:J44"/>
    <mergeCell ref="K44:P44"/>
    <mergeCell ref="Q44:T44"/>
    <mergeCell ref="U44:Z44"/>
    <mergeCell ref="A45:D45"/>
    <mergeCell ref="E45:J45"/>
    <mergeCell ref="K45:P45"/>
    <mergeCell ref="Q45:T45"/>
    <mergeCell ref="U45:Z45"/>
    <mergeCell ref="A46:D46"/>
    <mergeCell ref="E46:J46"/>
    <mergeCell ref="K46:P46"/>
    <mergeCell ref="Q46:T46"/>
    <mergeCell ref="U46:Z46"/>
    <mergeCell ref="A47:D47"/>
    <mergeCell ref="E47:J47"/>
    <mergeCell ref="K47:P47"/>
    <mergeCell ref="Q47:T47"/>
    <mergeCell ref="U47:Z47"/>
    <mergeCell ref="A48:D48"/>
    <mergeCell ref="E48:J48"/>
    <mergeCell ref="K48:P48"/>
    <mergeCell ref="Q48:T48"/>
    <mergeCell ref="U48:Z48"/>
    <mergeCell ref="A49:D49"/>
    <mergeCell ref="E49:J49"/>
    <mergeCell ref="K49:P49"/>
    <mergeCell ref="Q49:T49"/>
    <mergeCell ref="U49:Z49"/>
    <mergeCell ref="A50:D50"/>
    <mergeCell ref="E50:J50"/>
    <mergeCell ref="K50:P50"/>
    <mergeCell ref="Q50:T50"/>
    <mergeCell ref="U50:Z50"/>
    <mergeCell ref="A51:D51"/>
    <mergeCell ref="E51:J51"/>
    <mergeCell ref="K51:P51"/>
    <mergeCell ref="Q51:T51"/>
    <mergeCell ref="U51:Z51"/>
    <mergeCell ref="A52:D52"/>
    <mergeCell ref="E52:J52"/>
    <mergeCell ref="K52:P52"/>
    <mergeCell ref="Q52:T52"/>
    <mergeCell ref="U52:Z52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rowBreaks count="1" manualBreakCount="1">
    <brk id="42" max="16383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H50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215</v>
      </c>
      <c r="F2" s="32" t="s">
        <v>552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568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568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 t="s">
        <v>568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 t="s">
        <v>568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3168</v>
      </c>
      <c r="L12" s="76"/>
      <c r="M12" s="76"/>
      <c r="N12" s="76"/>
      <c r="O12" s="76">
        <v>3322</v>
      </c>
      <c r="P12" s="76"/>
      <c r="Q12" s="76"/>
      <c r="R12" s="76"/>
      <c r="S12" s="76">
        <v>3452</v>
      </c>
      <c r="T12" s="76"/>
      <c r="U12" s="76"/>
      <c r="V12" s="76"/>
      <c r="W12" s="42">
        <f t="shared" ref="W12:W24" si="0">(K12+O12+S12)/3</f>
        <v>3314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6224</v>
      </c>
      <c r="L13" s="76"/>
      <c r="M13" s="76"/>
      <c r="N13" s="76"/>
      <c r="O13" s="76">
        <v>3666</v>
      </c>
      <c r="P13" s="76"/>
      <c r="Q13" s="76"/>
      <c r="R13" s="76"/>
      <c r="S13" s="76">
        <v>1475</v>
      </c>
      <c r="T13" s="76"/>
      <c r="U13" s="76"/>
      <c r="V13" s="76"/>
      <c r="W13" s="42">
        <f t="shared" si="0"/>
        <v>3788.3333333333335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9392</v>
      </c>
      <c r="L15" s="76"/>
      <c r="M15" s="76"/>
      <c r="N15" s="76"/>
      <c r="O15" s="76">
        <f>SUM(O12:R14)</f>
        <v>6988</v>
      </c>
      <c r="P15" s="76"/>
      <c r="Q15" s="76"/>
      <c r="R15" s="76"/>
      <c r="S15" s="76">
        <f>SUM(S12:V14)</f>
        <v>4927</v>
      </c>
      <c r="T15" s="76"/>
      <c r="U15" s="76"/>
      <c r="V15" s="76"/>
      <c r="W15" s="42">
        <f t="shared" si="0"/>
        <v>7102.333333333333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40</v>
      </c>
      <c r="L16" s="76"/>
      <c r="M16" s="76"/>
      <c r="N16" s="76"/>
      <c r="O16" s="76">
        <v>45</v>
      </c>
      <c r="P16" s="76"/>
      <c r="Q16" s="76"/>
      <c r="R16" s="76"/>
      <c r="S16" s="76">
        <v>46</v>
      </c>
      <c r="T16" s="76"/>
      <c r="U16" s="76"/>
      <c r="V16" s="76"/>
      <c r="W16" s="42">
        <f t="shared" si="0"/>
        <v>43.666666666666664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0</v>
      </c>
      <c r="L20" s="76"/>
      <c r="M20" s="76"/>
      <c r="N20" s="76"/>
      <c r="O20" s="76">
        <v>11</v>
      </c>
      <c r="P20" s="76"/>
      <c r="Q20" s="76"/>
      <c r="R20" s="76"/>
      <c r="S20" s="76">
        <v>11</v>
      </c>
      <c r="T20" s="76"/>
      <c r="U20" s="76"/>
      <c r="V20" s="76"/>
      <c r="W20" s="42">
        <f t="shared" si="0"/>
        <v>7.333333333333333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213</v>
      </c>
      <c r="L21" s="76"/>
      <c r="M21" s="76"/>
      <c r="N21" s="76"/>
      <c r="O21" s="76">
        <v>169</v>
      </c>
      <c r="P21" s="76"/>
      <c r="Q21" s="76"/>
      <c r="R21" s="76"/>
      <c r="S21" s="76">
        <v>71</v>
      </c>
      <c r="T21" s="76"/>
      <c r="U21" s="76"/>
      <c r="V21" s="76"/>
      <c r="W21" s="42">
        <f t="shared" si="0"/>
        <v>151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68</v>
      </c>
      <c r="L22" s="76"/>
      <c r="M22" s="76"/>
      <c r="N22" s="76"/>
      <c r="O22" s="76">
        <v>774</v>
      </c>
      <c r="P22" s="76"/>
      <c r="Q22" s="76"/>
      <c r="R22" s="76"/>
      <c r="S22" s="76">
        <v>227</v>
      </c>
      <c r="T22" s="76"/>
      <c r="U22" s="76"/>
      <c r="V22" s="76"/>
      <c r="W22" s="42">
        <f t="shared" si="0"/>
        <v>356.33333333333331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215</v>
      </c>
      <c r="L23" s="76"/>
      <c r="M23" s="76"/>
      <c r="N23" s="76"/>
      <c r="O23" s="76">
        <f>451+112</f>
        <v>563</v>
      </c>
      <c r="P23" s="76"/>
      <c r="Q23" s="76"/>
      <c r="R23" s="76"/>
      <c r="S23" s="76">
        <v>0</v>
      </c>
      <c r="T23" s="76"/>
      <c r="U23" s="76"/>
      <c r="V23" s="76"/>
      <c r="W23" s="42">
        <f t="shared" si="0"/>
        <v>259.33333333333331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536</v>
      </c>
      <c r="L24" s="76"/>
      <c r="M24" s="76"/>
      <c r="N24" s="76"/>
      <c r="O24" s="76">
        <f>SUM(O16:R23)</f>
        <v>1562</v>
      </c>
      <c r="P24" s="76"/>
      <c r="Q24" s="76"/>
      <c r="R24" s="76"/>
      <c r="S24" s="76">
        <f>SUM(S16:V23)</f>
        <v>355</v>
      </c>
      <c r="T24" s="76"/>
      <c r="U24" s="76"/>
      <c r="V24" s="76"/>
      <c r="W24" s="42">
        <f t="shared" si="0"/>
        <v>817.66666666666663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17</v>
      </c>
      <c r="L28" s="76"/>
      <c r="M28" s="76"/>
      <c r="N28" s="76"/>
      <c r="O28" s="76">
        <v>17</v>
      </c>
      <c r="P28" s="76"/>
      <c r="Q28" s="76"/>
      <c r="R28" s="76"/>
      <c r="S28" s="76">
        <v>18</v>
      </c>
      <c r="T28" s="76"/>
      <c r="U28" s="76"/>
      <c r="V28" s="76"/>
      <c r="W28" s="76">
        <f>(K28+O28+S28)/3</f>
        <v>17.333333333333332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18</v>
      </c>
      <c r="L29" s="76"/>
      <c r="M29" s="76"/>
      <c r="N29" s="76"/>
      <c r="O29" s="76">
        <v>18</v>
      </c>
      <c r="P29" s="76"/>
      <c r="Q29" s="76"/>
      <c r="R29" s="76"/>
      <c r="S29" s="76">
        <v>18</v>
      </c>
      <c r="T29" s="76"/>
      <c r="U29" s="76"/>
      <c r="V29" s="76"/>
      <c r="W29" s="76">
        <f>(K29+O29+S29)/3</f>
        <v>18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34" ht="18.95" customHeight="1">
      <c r="A33" s="16" t="s">
        <v>237</v>
      </c>
      <c r="B33" s="16"/>
      <c r="C33" s="16"/>
      <c r="D33" s="16"/>
      <c r="E33" s="31" t="s">
        <v>544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>
        <v>215</v>
      </c>
      <c r="X33" s="42"/>
      <c r="Y33" s="42"/>
      <c r="Z33" s="42"/>
      <c r="AC33" s="137"/>
      <c r="AD33" s="137"/>
      <c r="AE33" s="137"/>
      <c r="AF33" s="137"/>
      <c r="AG33" s="137"/>
    </row>
    <row r="34" spans="1:34" ht="18.95" customHeight="1">
      <c r="A34" s="56" t="s">
        <v>239</v>
      </c>
      <c r="B34" s="56"/>
      <c r="C34" s="56"/>
      <c r="D34" s="56"/>
      <c r="E34" s="68" t="s">
        <v>620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7"/>
      <c r="W34" s="76">
        <v>451</v>
      </c>
      <c r="X34" s="76"/>
      <c r="Y34" s="76"/>
      <c r="Z34" s="76"/>
      <c r="AC34" s="137"/>
      <c r="AD34" s="137"/>
      <c r="AE34" s="137"/>
      <c r="AF34" s="137"/>
    </row>
    <row r="35" spans="1:34" ht="18.95" customHeight="1">
      <c r="A35" s="16"/>
      <c r="B35" s="16"/>
      <c r="C35" s="16"/>
      <c r="D35" s="16"/>
      <c r="E35" s="31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42"/>
      <c r="X35" s="42"/>
      <c r="Y35" s="42"/>
      <c r="Z35" s="42"/>
      <c r="AB35" s="136"/>
      <c r="AC35" s="135"/>
      <c r="AD35" s="135"/>
      <c r="AE35" s="135"/>
      <c r="AF35" s="135"/>
      <c r="AG35" s="136"/>
      <c r="AH35" s="136"/>
    </row>
    <row r="36" spans="1:34" ht="18.95" customHeight="1"/>
    <row r="37" spans="1:34" ht="18.95" customHeight="1">
      <c r="A37" s="9" t="s">
        <v>178</v>
      </c>
    </row>
    <row r="38" spans="1:34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34" ht="18.95" customHeight="1">
      <c r="A39" s="16" t="s">
        <v>348</v>
      </c>
      <c r="B39" s="16"/>
      <c r="C39" s="16"/>
      <c r="D39" s="16"/>
      <c r="E39" s="31" t="s">
        <v>621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8"/>
    </row>
    <row r="40" spans="1:34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  <row r="41" spans="1:34" ht="18.95" customHeight="1">
      <c r="A41" s="16"/>
      <c r="B41" s="16"/>
      <c r="C41" s="16"/>
      <c r="D41" s="16"/>
      <c r="E41" s="15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6"/>
    </row>
    <row r="42" spans="1:34" ht="18.95" customHeight="1"/>
    <row r="43" spans="1:34" ht="18.95" customHeight="1">
      <c r="A43" s="9" t="s">
        <v>300</v>
      </c>
    </row>
    <row r="44" spans="1:34" ht="18.95" customHeight="1">
      <c r="A44" s="10" t="s">
        <v>390</v>
      </c>
      <c r="B44" s="18"/>
      <c r="C44" s="18"/>
      <c r="D44" s="23"/>
      <c r="E44" s="18" t="s">
        <v>225</v>
      </c>
      <c r="F44" s="18"/>
      <c r="G44" s="18"/>
      <c r="H44" s="18"/>
      <c r="I44" s="18"/>
      <c r="J44" s="23"/>
      <c r="K44" s="10" t="s">
        <v>130</v>
      </c>
      <c r="L44" s="18"/>
      <c r="M44" s="18"/>
      <c r="N44" s="18"/>
      <c r="O44" s="18"/>
      <c r="P44" s="23"/>
      <c r="Q44" s="10" t="s">
        <v>131</v>
      </c>
      <c r="R44" s="18"/>
      <c r="S44" s="18"/>
      <c r="T44" s="23"/>
      <c r="U44" s="10" t="s">
        <v>546</v>
      </c>
      <c r="V44" s="18"/>
      <c r="W44" s="18"/>
      <c r="X44" s="18"/>
      <c r="Y44" s="18"/>
      <c r="Z44" s="23"/>
    </row>
    <row r="45" spans="1:34" ht="18.95" customHeight="1">
      <c r="A45" s="130" t="s">
        <v>609</v>
      </c>
      <c r="B45" s="130"/>
      <c r="C45" s="130"/>
      <c r="D45" s="130"/>
      <c r="E45" s="130" t="s">
        <v>567</v>
      </c>
      <c r="F45" s="130"/>
      <c r="G45" s="130"/>
      <c r="H45" s="130"/>
      <c r="I45" s="130"/>
      <c r="J45" s="130"/>
      <c r="K45" s="130" t="s">
        <v>26</v>
      </c>
      <c r="L45" s="130"/>
      <c r="M45" s="130"/>
      <c r="N45" s="130"/>
      <c r="O45" s="130"/>
      <c r="P45" s="130"/>
      <c r="Q45" s="131">
        <v>190.29</v>
      </c>
      <c r="R45" s="131"/>
      <c r="S45" s="131"/>
      <c r="T45" s="131"/>
      <c r="U45" s="132">
        <v>29885</v>
      </c>
      <c r="V45" s="132"/>
      <c r="W45" s="132"/>
      <c r="X45" s="132"/>
      <c r="Y45" s="132"/>
      <c r="Z45" s="132"/>
    </row>
    <row r="46" spans="1:34" ht="18.95" customHeight="1">
      <c r="A46" s="130" t="s">
        <v>565</v>
      </c>
      <c r="B46" s="130"/>
      <c r="C46" s="130"/>
      <c r="D46" s="130"/>
      <c r="E46" s="130" t="s">
        <v>567</v>
      </c>
      <c r="F46" s="130"/>
      <c r="G46" s="130"/>
      <c r="H46" s="130"/>
      <c r="I46" s="130"/>
      <c r="J46" s="130"/>
      <c r="K46" s="130" t="s">
        <v>26</v>
      </c>
      <c r="L46" s="130"/>
      <c r="M46" s="130"/>
      <c r="N46" s="130"/>
      <c r="O46" s="130"/>
      <c r="P46" s="130"/>
      <c r="Q46" s="131">
        <v>199.8</v>
      </c>
      <c r="R46" s="131"/>
      <c r="S46" s="131"/>
      <c r="T46" s="131"/>
      <c r="U46" s="132">
        <v>30627</v>
      </c>
      <c r="V46" s="132"/>
      <c r="W46" s="132"/>
      <c r="X46" s="132"/>
      <c r="Y46" s="132"/>
      <c r="Z46" s="132"/>
    </row>
    <row r="47" spans="1:34" ht="18.95" customHeight="1">
      <c r="A47" s="28" t="s">
        <v>618</v>
      </c>
      <c r="B47" s="33"/>
      <c r="C47" s="33"/>
      <c r="D47" s="43"/>
      <c r="E47" s="130" t="s">
        <v>92</v>
      </c>
      <c r="F47" s="130"/>
      <c r="G47" s="130"/>
      <c r="H47" s="130"/>
      <c r="I47" s="130"/>
      <c r="J47" s="130"/>
      <c r="K47" s="130" t="s">
        <v>106</v>
      </c>
      <c r="L47" s="130"/>
      <c r="M47" s="130"/>
      <c r="N47" s="130"/>
      <c r="O47" s="130"/>
      <c r="P47" s="130"/>
      <c r="Q47" s="131">
        <v>255.88</v>
      </c>
      <c r="R47" s="131"/>
      <c r="S47" s="131"/>
      <c r="T47" s="131"/>
      <c r="U47" s="132">
        <v>41668</v>
      </c>
      <c r="V47" s="132"/>
      <c r="W47" s="132"/>
      <c r="X47" s="132"/>
      <c r="Y47" s="132"/>
      <c r="Z47" s="132"/>
    </row>
    <row r="48" spans="1:34" ht="18.95" customHeight="1">
      <c r="A48" s="28" t="s">
        <v>591</v>
      </c>
      <c r="B48" s="33"/>
      <c r="C48" s="33"/>
      <c r="D48" s="43"/>
      <c r="E48" s="130" t="s">
        <v>92</v>
      </c>
      <c r="F48" s="130"/>
      <c r="G48" s="130"/>
      <c r="H48" s="130"/>
      <c r="I48" s="130"/>
      <c r="J48" s="130"/>
      <c r="K48" s="130" t="s">
        <v>106</v>
      </c>
      <c r="L48" s="130"/>
      <c r="M48" s="130"/>
      <c r="N48" s="130"/>
      <c r="O48" s="130"/>
      <c r="P48" s="130"/>
      <c r="Q48" s="131">
        <v>255.88</v>
      </c>
      <c r="R48" s="131"/>
      <c r="S48" s="131"/>
      <c r="T48" s="131"/>
      <c r="U48" s="132">
        <v>41992</v>
      </c>
      <c r="V48" s="132"/>
      <c r="W48" s="132"/>
      <c r="X48" s="132"/>
      <c r="Y48" s="132"/>
      <c r="Z48" s="132"/>
    </row>
    <row r="49" spans="1:26" ht="18.95" customHeight="1">
      <c r="A49" s="28" t="s">
        <v>592</v>
      </c>
      <c r="B49" s="33"/>
      <c r="C49" s="33"/>
      <c r="D49" s="43"/>
      <c r="E49" s="130" t="s">
        <v>92</v>
      </c>
      <c r="F49" s="130"/>
      <c r="G49" s="130"/>
      <c r="H49" s="130"/>
      <c r="I49" s="130"/>
      <c r="J49" s="130"/>
      <c r="K49" s="130" t="s">
        <v>106</v>
      </c>
      <c r="L49" s="130"/>
      <c r="M49" s="130"/>
      <c r="N49" s="130"/>
      <c r="O49" s="130"/>
      <c r="P49" s="130"/>
      <c r="Q49" s="131">
        <v>255.88</v>
      </c>
      <c r="R49" s="131"/>
      <c r="S49" s="131"/>
      <c r="T49" s="131"/>
      <c r="U49" s="132">
        <v>41992</v>
      </c>
      <c r="V49" s="132"/>
      <c r="W49" s="132"/>
      <c r="X49" s="132"/>
      <c r="Y49" s="132"/>
      <c r="Z49" s="132"/>
    </row>
    <row r="50" spans="1:26" ht="18.95" customHeight="1">
      <c r="A50" s="130" t="s">
        <v>619</v>
      </c>
      <c r="B50" s="130"/>
      <c r="C50" s="130"/>
      <c r="D50" s="130"/>
      <c r="E50" s="130" t="s">
        <v>92</v>
      </c>
      <c r="F50" s="130"/>
      <c r="G50" s="130"/>
      <c r="H50" s="130"/>
      <c r="I50" s="130"/>
      <c r="J50" s="130"/>
      <c r="K50" s="130" t="s">
        <v>106</v>
      </c>
      <c r="L50" s="130"/>
      <c r="M50" s="130"/>
      <c r="N50" s="130"/>
      <c r="O50" s="130"/>
      <c r="P50" s="130"/>
      <c r="Q50" s="131">
        <v>211.17</v>
      </c>
      <c r="R50" s="131"/>
      <c r="S50" s="131"/>
      <c r="T50" s="131"/>
      <c r="U50" s="132">
        <v>43039</v>
      </c>
      <c r="V50" s="132"/>
      <c r="W50" s="132"/>
      <c r="X50" s="132"/>
      <c r="Y50" s="132"/>
      <c r="Z50" s="132"/>
    </row>
  </sheetData>
  <mergeCells count="158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44:D44"/>
    <mergeCell ref="E44:J44"/>
    <mergeCell ref="K44:P44"/>
    <mergeCell ref="Q44:T44"/>
    <mergeCell ref="U44:Z44"/>
    <mergeCell ref="A45:D45"/>
    <mergeCell ref="E45:J45"/>
    <mergeCell ref="K45:P45"/>
    <mergeCell ref="Q45:T45"/>
    <mergeCell ref="U45:Z45"/>
    <mergeCell ref="A46:D46"/>
    <mergeCell ref="E46:J46"/>
    <mergeCell ref="K46:P46"/>
    <mergeCell ref="Q46:T46"/>
    <mergeCell ref="U46:Z46"/>
    <mergeCell ref="A47:D47"/>
    <mergeCell ref="E47:J47"/>
    <mergeCell ref="K47:P47"/>
    <mergeCell ref="Q47:T47"/>
    <mergeCell ref="U47:Z47"/>
    <mergeCell ref="A48:D48"/>
    <mergeCell ref="E48:J48"/>
    <mergeCell ref="K48:P48"/>
    <mergeCell ref="Q48:T48"/>
    <mergeCell ref="U48:Z48"/>
    <mergeCell ref="A49:D49"/>
    <mergeCell ref="E49:J49"/>
    <mergeCell ref="K49:P49"/>
    <mergeCell ref="Q49:T49"/>
    <mergeCell ref="U49:Z49"/>
    <mergeCell ref="A50:D50"/>
    <mergeCell ref="E50:J50"/>
    <mergeCell ref="K50:P50"/>
    <mergeCell ref="Q50:T50"/>
    <mergeCell ref="U50:Z50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rowBreaks count="1" manualBreakCount="1">
    <brk id="42" max="16383" man="1"/>
  </row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A57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216</v>
      </c>
      <c r="F2" s="32" t="s">
        <v>626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568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568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 t="s">
        <v>568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 t="s">
        <v>568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18235</v>
      </c>
      <c r="L12" s="76"/>
      <c r="M12" s="76"/>
      <c r="N12" s="76"/>
      <c r="O12" s="76">
        <v>17397</v>
      </c>
      <c r="P12" s="76"/>
      <c r="Q12" s="76"/>
      <c r="R12" s="76"/>
      <c r="S12" s="76">
        <v>18712</v>
      </c>
      <c r="T12" s="76"/>
      <c r="U12" s="76"/>
      <c r="V12" s="76"/>
      <c r="W12" s="42">
        <f t="shared" ref="W12:W24" si="0">(K12+O12+S12)/3</f>
        <v>18114.666666666668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1570</v>
      </c>
      <c r="L13" s="76"/>
      <c r="M13" s="76"/>
      <c r="N13" s="76"/>
      <c r="O13" s="76">
        <v>1747</v>
      </c>
      <c r="P13" s="76"/>
      <c r="Q13" s="76"/>
      <c r="R13" s="76"/>
      <c r="S13" s="76">
        <v>3538</v>
      </c>
      <c r="T13" s="76"/>
      <c r="U13" s="76"/>
      <c r="V13" s="76"/>
      <c r="W13" s="42">
        <f t="shared" si="0"/>
        <v>2285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19805</v>
      </c>
      <c r="L15" s="76"/>
      <c r="M15" s="76"/>
      <c r="N15" s="76"/>
      <c r="O15" s="76">
        <f>SUM(O12:R14)</f>
        <v>19144</v>
      </c>
      <c r="P15" s="76"/>
      <c r="Q15" s="76"/>
      <c r="R15" s="76"/>
      <c r="S15" s="76">
        <f>SUM(S12:V14)</f>
        <v>22250</v>
      </c>
      <c r="T15" s="76"/>
      <c r="U15" s="76"/>
      <c r="V15" s="76"/>
      <c r="W15" s="42">
        <f t="shared" si="0"/>
        <v>20399.666666666668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73</v>
      </c>
      <c r="L16" s="76"/>
      <c r="M16" s="76"/>
      <c r="N16" s="76"/>
      <c r="O16" s="76">
        <v>80</v>
      </c>
      <c r="P16" s="76"/>
      <c r="Q16" s="76"/>
      <c r="R16" s="76"/>
      <c r="S16" s="76">
        <v>82</v>
      </c>
      <c r="T16" s="76"/>
      <c r="U16" s="76"/>
      <c r="V16" s="76"/>
      <c r="W16" s="42">
        <f t="shared" si="0"/>
        <v>78.333333333333329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744</v>
      </c>
      <c r="L20" s="76"/>
      <c r="M20" s="76"/>
      <c r="N20" s="76"/>
      <c r="O20" s="76">
        <v>83</v>
      </c>
      <c r="P20" s="76"/>
      <c r="Q20" s="76"/>
      <c r="R20" s="76"/>
      <c r="S20" s="76">
        <v>874</v>
      </c>
      <c r="T20" s="76"/>
      <c r="U20" s="76"/>
      <c r="V20" s="76"/>
      <c r="W20" s="42">
        <f t="shared" si="0"/>
        <v>567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0</v>
      </c>
      <c r="L21" s="76"/>
      <c r="M21" s="76"/>
      <c r="N21" s="76"/>
      <c r="O21" s="76">
        <v>30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10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2399</v>
      </c>
      <c r="L22" s="76"/>
      <c r="M22" s="76"/>
      <c r="N22" s="76"/>
      <c r="O22" s="76">
        <v>2822</v>
      </c>
      <c r="P22" s="76"/>
      <c r="Q22" s="76"/>
      <c r="R22" s="76"/>
      <c r="S22" s="76">
        <v>1642</v>
      </c>
      <c r="T22" s="76"/>
      <c r="U22" s="76"/>
      <c r="V22" s="76"/>
      <c r="W22" s="42">
        <f t="shared" si="0"/>
        <v>2287.6666666666665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3944</v>
      </c>
      <c r="L23" s="76"/>
      <c r="M23" s="76"/>
      <c r="N23" s="76"/>
      <c r="O23" s="76">
        <v>0</v>
      </c>
      <c r="P23" s="76"/>
      <c r="Q23" s="76"/>
      <c r="R23" s="76"/>
      <c r="S23" s="76">
        <v>8910</v>
      </c>
      <c r="T23" s="76"/>
      <c r="U23" s="76"/>
      <c r="V23" s="76"/>
      <c r="W23" s="42">
        <f t="shared" si="0"/>
        <v>4284.666666666667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7160</v>
      </c>
      <c r="L24" s="76"/>
      <c r="M24" s="76"/>
      <c r="N24" s="76"/>
      <c r="O24" s="76">
        <f>SUM(O16:R23)</f>
        <v>3015</v>
      </c>
      <c r="P24" s="76"/>
      <c r="Q24" s="76"/>
      <c r="R24" s="76"/>
      <c r="S24" s="76">
        <f>SUM(S16:V23)</f>
        <v>11508</v>
      </c>
      <c r="T24" s="76"/>
      <c r="U24" s="76"/>
      <c r="V24" s="76"/>
      <c r="W24" s="42">
        <f t="shared" si="0"/>
        <v>7227.666666666667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55</v>
      </c>
      <c r="L28" s="76"/>
      <c r="M28" s="76"/>
      <c r="N28" s="76"/>
      <c r="O28" s="76">
        <v>57</v>
      </c>
      <c r="P28" s="76"/>
      <c r="Q28" s="76"/>
      <c r="R28" s="76"/>
      <c r="S28" s="76">
        <v>56</v>
      </c>
      <c r="T28" s="76"/>
      <c r="U28" s="76"/>
      <c r="V28" s="76"/>
      <c r="W28" s="76">
        <f>(K28+O28+S28)/3</f>
        <v>56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60</v>
      </c>
      <c r="L29" s="76"/>
      <c r="M29" s="76"/>
      <c r="N29" s="76"/>
      <c r="O29" s="76">
        <v>60</v>
      </c>
      <c r="P29" s="76"/>
      <c r="Q29" s="76"/>
      <c r="R29" s="76"/>
      <c r="S29" s="76">
        <v>60</v>
      </c>
      <c r="T29" s="76"/>
      <c r="U29" s="76"/>
      <c r="V29" s="76"/>
      <c r="W29" s="76">
        <f>(K29+O29+S29)/3</f>
        <v>60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7" ht="18.95" customHeight="1">
      <c r="A33" s="56" t="s">
        <v>237</v>
      </c>
      <c r="B33" s="56"/>
      <c r="C33" s="56"/>
      <c r="D33" s="56"/>
      <c r="E33" s="68" t="s">
        <v>393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7"/>
      <c r="W33" s="76">
        <v>3938</v>
      </c>
      <c r="X33" s="76"/>
      <c r="Y33" s="76"/>
      <c r="Z33" s="76"/>
      <c r="AA33" s="137"/>
    </row>
    <row r="34" spans="1:27" ht="18.95" customHeight="1">
      <c r="A34" s="56" t="s">
        <v>239</v>
      </c>
      <c r="B34" s="56"/>
      <c r="C34" s="56"/>
      <c r="D34" s="56"/>
      <c r="E34" s="68" t="s">
        <v>40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7"/>
      <c r="W34" s="76">
        <v>3939</v>
      </c>
      <c r="X34" s="76"/>
      <c r="Y34" s="76"/>
      <c r="Z34" s="76"/>
      <c r="AA34" s="135"/>
    </row>
    <row r="35" spans="1:27" ht="18.95" customHeight="1">
      <c r="A35" s="56" t="s">
        <v>230</v>
      </c>
      <c r="B35" s="56"/>
      <c r="C35" s="56"/>
      <c r="D35" s="56"/>
      <c r="E35" s="68" t="s">
        <v>622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7"/>
      <c r="W35" s="76">
        <v>8910</v>
      </c>
      <c r="X35" s="76"/>
      <c r="Y35" s="76"/>
      <c r="Z35" s="76"/>
    </row>
    <row r="36" spans="1:27" ht="18.95" customHeight="1"/>
    <row r="37" spans="1:27" ht="18.95" customHeight="1">
      <c r="A37" s="9" t="s">
        <v>178</v>
      </c>
    </row>
    <row r="38" spans="1:27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27" ht="18.95" customHeight="1">
      <c r="A39" s="16" t="s">
        <v>306</v>
      </c>
      <c r="B39" s="16"/>
      <c r="C39" s="16"/>
      <c r="D39" s="16"/>
      <c r="E39" s="31" t="s">
        <v>566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8"/>
    </row>
    <row r="40" spans="1:27" ht="18.95" customHeight="1">
      <c r="A40" s="16" t="s">
        <v>348</v>
      </c>
      <c r="B40" s="16"/>
      <c r="C40" s="16"/>
      <c r="D40" s="16"/>
      <c r="E40" s="31" t="s">
        <v>6</v>
      </c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48"/>
    </row>
    <row r="41" spans="1:27" ht="18.95" customHeight="1">
      <c r="A41" s="16" t="s">
        <v>590</v>
      </c>
      <c r="B41" s="16"/>
      <c r="C41" s="16"/>
      <c r="D41" s="16"/>
      <c r="E41" s="31" t="s">
        <v>623</v>
      </c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48"/>
    </row>
    <row r="42" spans="1:27" ht="18.95" customHeight="1">
      <c r="A42" s="16" t="s">
        <v>229</v>
      </c>
      <c r="B42" s="16"/>
      <c r="C42" s="16"/>
      <c r="D42" s="16"/>
      <c r="E42" s="31" t="s">
        <v>604</v>
      </c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48"/>
    </row>
    <row r="43" spans="1:27" ht="18.95" customHeight="1">
      <c r="A43" s="16" t="s">
        <v>349</v>
      </c>
      <c r="B43" s="16"/>
      <c r="C43" s="16"/>
      <c r="D43" s="16"/>
      <c r="E43" s="31" t="s">
        <v>479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48"/>
    </row>
    <row r="44" spans="1:27" ht="18.95" customHeight="1">
      <c r="A44" s="16" t="s">
        <v>515</v>
      </c>
      <c r="B44" s="16"/>
      <c r="C44" s="16"/>
      <c r="D44" s="16"/>
      <c r="E44" s="31" t="s">
        <v>292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48"/>
    </row>
    <row r="45" spans="1:27" ht="18.95" customHeight="1"/>
    <row r="46" spans="1:27" ht="18.95" customHeight="1">
      <c r="A46" s="9" t="s">
        <v>300</v>
      </c>
    </row>
    <row r="47" spans="1:27" ht="18.95" customHeight="1">
      <c r="A47" s="10" t="s">
        <v>390</v>
      </c>
      <c r="B47" s="18"/>
      <c r="C47" s="18"/>
      <c r="D47" s="23"/>
      <c r="E47" s="18" t="s">
        <v>225</v>
      </c>
      <c r="F47" s="18"/>
      <c r="G47" s="18"/>
      <c r="H47" s="18"/>
      <c r="I47" s="18"/>
      <c r="J47" s="23"/>
      <c r="K47" s="10" t="s">
        <v>130</v>
      </c>
      <c r="L47" s="18"/>
      <c r="M47" s="18"/>
      <c r="N47" s="18"/>
      <c r="O47" s="18"/>
      <c r="P47" s="23"/>
      <c r="Q47" s="10" t="s">
        <v>131</v>
      </c>
      <c r="R47" s="18"/>
      <c r="S47" s="18"/>
      <c r="T47" s="23"/>
      <c r="U47" s="10" t="s">
        <v>546</v>
      </c>
      <c r="V47" s="18"/>
      <c r="W47" s="18"/>
      <c r="X47" s="18"/>
      <c r="Y47" s="18"/>
      <c r="Z47" s="23"/>
    </row>
    <row r="48" spans="1:27" ht="18.95" customHeight="1">
      <c r="A48" s="130" t="s">
        <v>555</v>
      </c>
      <c r="B48" s="130"/>
      <c r="C48" s="130"/>
      <c r="D48" s="130"/>
      <c r="E48" s="130" t="s">
        <v>624</v>
      </c>
      <c r="F48" s="130"/>
      <c r="G48" s="130"/>
      <c r="H48" s="130"/>
      <c r="I48" s="130"/>
      <c r="J48" s="130"/>
      <c r="K48" s="130" t="s">
        <v>556</v>
      </c>
      <c r="L48" s="130"/>
      <c r="M48" s="130"/>
      <c r="N48" s="130"/>
      <c r="O48" s="130"/>
      <c r="P48" s="130"/>
      <c r="Q48" s="131">
        <v>271.52999999999997</v>
      </c>
      <c r="R48" s="131"/>
      <c r="S48" s="131"/>
      <c r="T48" s="131"/>
      <c r="U48" s="132">
        <v>33248</v>
      </c>
      <c r="V48" s="132"/>
      <c r="W48" s="132"/>
      <c r="X48" s="132"/>
      <c r="Y48" s="132"/>
      <c r="Z48" s="132"/>
    </row>
    <row r="49" spans="1:26" ht="18.95" customHeight="1">
      <c r="A49" s="130" t="s">
        <v>609</v>
      </c>
      <c r="B49" s="130"/>
      <c r="C49" s="130"/>
      <c r="D49" s="130"/>
      <c r="E49" s="130" t="s">
        <v>624</v>
      </c>
      <c r="F49" s="130"/>
      <c r="G49" s="130"/>
      <c r="H49" s="130"/>
      <c r="I49" s="130"/>
      <c r="J49" s="130"/>
      <c r="K49" s="130" t="s">
        <v>556</v>
      </c>
      <c r="L49" s="130"/>
      <c r="M49" s="130"/>
      <c r="N49" s="130"/>
      <c r="O49" s="130"/>
      <c r="P49" s="130"/>
      <c r="Q49" s="131">
        <v>271.52999999999997</v>
      </c>
      <c r="R49" s="131"/>
      <c r="S49" s="131"/>
      <c r="T49" s="131"/>
      <c r="U49" s="132">
        <v>33248</v>
      </c>
      <c r="V49" s="132"/>
      <c r="W49" s="132"/>
      <c r="X49" s="132"/>
      <c r="Y49" s="132"/>
      <c r="Z49" s="132"/>
    </row>
    <row r="50" spans="1:26" ht="18.95" customHeight="1">
      <c r="A50" s="28" t="s">
        <v>616</v>
      </c>
      <c r="B50" s="33"/>
      <c r="C50" s="33"/>
      <c r="D50" s="43"/>
      <c r="E50" s="130" t="s">
        <v>624</v>
      </c>
      <c r="F50" s="130"/>
      <c r="G50" s="130"/>
      <c r="H50" s="130"/>
      <c r="I50" s="130"/>
      <c r="J50" s="130"/>
      <c r="K50" s="130" t="s">
        <v>556</v>
      </c>
      <c r="L50" s="130"/>
      <c r="M50" s="130"/>
      <c r="N50" s="130"/>
      <c r="O50" s="130"/>
      <c r="P50" s="130"/>
      <c r="Q50" s="131">
        <v>336.65</v>
      </c>
      <c r="R50" s="131"/>
      <c r="S50" s="131"/>
      <c r="T50" s="131"/>
      <c r="U50" s="132">
        <v>34664</v>
      </c>
      <c r="V50" s="132"/>
      <c r="W50" s="132"/>
      <c r="X50" s="132"/>
      <c r="Y50" s="132"/>
      <c r="Z50" s="132"/>
    </row>
    <row r="51" spans="1:26" ht="18.95" customHeight="1">
      <c r="A51" s="28" t="s">
        <v>606</v>
      </c>
      <c r="B51" s="33"/>
      <c r="C51" s="33"/>
      <c r="D51" s="43"/>
      <c r="E51" s="130" t="s">
        <v>624</v>
      </c>
      <c r="F51" s="130"/>
      <c r="G51" s="130"/>
      <c r="H51" s="130"/>
      <c r="I51" s="130"/>
      <c r="J51" s="130"/>
      <c r="K51" s="130" t="s">
        <v>556</v>
      </c>
      <c r="L51" s="130"/>
      <c r="M51" s="130"/>
      <c r="N51" s="130"/>
      <c r="O51" s="130"/>
      <c r="P51" s="130"/>
      <c r="Q51" s="131">
        <v>700.28</v>
      </c>
      <c r="R51" s="131"/>
      <c r="S51" s="131"/>
      <c r="T51" s="131"/>
      <c r="U51" s="132">
        <v>36060</v>
      </c>
      <c r="V51" s="132"/>
      <c r="W51" s="132"/>
      <c r="X51" s="132"/>
      <c r="Y51" s="132"/>
      <c r="Z51" s="132"/>
    </row>
    <row r="52" spans="1:26" ht="18.95" customHeight="1">
      <c r="A52" s="28" t="s">
        <v>196</v>
      </c>
      <c r="B52" s="33"/>
      <c r="C52" s="33"/>
      <c r="D52" s="43"/>
      <c r="E52" s="130" t="s">
        <v>624</v>
      </c>
      <c r="F52" s="130"/>
      <c r="G52" s="130"/>
      <c r="H52" s="130"/>
      <c r="I52" s="130"/>
      <c r="J52" s="130"/>
      <c r="K52" s="130" t="s">
        <v>556</v>
      </c>
      <c r="L52" s="130"/>
      <c r="M52" s="130"/>
      <c r="N52" s="130"/>
      <c r="O52" s="130"/>
      <c r="P52" s="130"/>
      <c r="Q52" s="131">
        <v>700.28</v>
      </c>
      <c r="R52" s="131"/>
      <c r="S52" s="131"/>
      <c r="T52" s="131"/>
      <c r="U52" s="132">
        <v>36787</v>
      </c>
      <c r="V52" s="132"/>
      <c r="W52" s="132"/>
      <c r="X52" s="132"/>
      <c r="Y52" s="132"/>
      <c r="Z52" s="132"/>
    </row>
    <row r="53" spans="1:26" ht="18.95" customHeight="1">
      <c r="A53" s="130" t="s">
        <v>600</v>
      </c>
      <c r="B53" s="130"/>
      <c r="C53" s="130"/>
      <c r="D53" s="130"/>
      <c r="E53" s="130" t="s">
        <v>625</v>
      </c>
      <c r="F53" s="130"/>
      <c r="G53" s="130"/>
      <c r="H53" s="130"/>
      <c r="I53" s="130"/>
      <c r="J53" s="130"/>
      <c r="K53" s="130" t="s">
        <v>556</v>
      </c>
      <c r="L53" s="130"/>
      <c r="M53" s="130"/>
      <c r="N53" s="130"/>
      <c r="O53" s="130"/>
      <c r="P53" s="130"/>
      <c r="Q53" s="131">
        <v>673.31</v>
      </c>
      <c r="R53" s="131"/>
      <c r="S53" s="131"/>
      <c r="T53" s="131"/>
      <c r="U53" s="132">
        <v>34298</v>
      </c>
      <c r="V53" s="132"/>
      <c r="W53" s="132"/>
      <c r="X53" s="132"/>
      <c r="Y53" s="132"/>
      <c r="Z53" s="132"/>
    </row>
    <row r="54" spans="1:26" ht="18.95" customHeight="1">
      <c r="A54" s="130" t="s">
        <v>205</v>
      </c>
      <c r="B54" s="130"/>
      <c r="C54" s="130"/>
      <c r="D54" s="130"/>
      <c r="E54" s="130" t="s">
        <v>625</v>
      </c>
      <c r="F54" s="130"/>
      <c r="G54" s="130"/>
      <c r="H54" s="130"/>
      <c r="I54" s="130"/>
      <c r="J54" s="130"/>
      <c r="K54" s="130" t="s">
        <v>556</v>
      </c>
      <c r="L54" s="130"/>
      <c r="M54" s="130"/>
      <c r="N54" s="130"/>
      <c r="O54" s="130"/>
      <c r="P54" s="130"/>
      <c r="Q54" s="131">
        <v>673.31</v>
      </c>
      <c r="R54" s="131"/>
      <c r="S54" s="131"/>
      <c r="T54" s="131"/>
      <c r="U54" s="132">
        <v>34354</v>
      </c>
      <c r="V54" s="132"/>
      <c r="W54" s="132"/>
      <c r="X54" s="132"/>
      <c r="Y54" s="132"/>
      <c r="Z54" s="132"/>
    </row>
    <row r="55" spans="1:26" ht="18.95" customHeight="1">
      <c r="A55" s="28" t="s">
        <v>601</v>
      </c>
      <c r="B55" s="33"/>
      <c r="C55" s="33"/>
      <c r="D55" s="43"/>
      <c r="E55" s="130" t="s">
        <v>625</v>
      </c>
      <c r="F55" s="130"/>
      <c r="G55" s="130"/>
      <c r="H55" s="130"/>
      <c r="I55" s="130"/>
      <c r="J55" s="130"/>
      <c r="K55" s="130" t="s">
        <v>556</v>
      </c>
      <c r="L55" s="130"/>
      <c r="M55" s="130"/>
      <c r="N55" s="130"/>
      <c r="O55" s="130"/>
      <c r="P55" s="130"/>
      <c r="Q55" s="131">
        <v>721.98</v>
      </c>
      <c r="R55" s="131"/>
      <c r="S55" s="131"/>
      <c r="T55" s="131"/>
      <c r="U55" s="132">
        <v>34956</v>
      </c>
      <c r="V55" s="132"/>
      <c r="W55" s="132"/>
      <c r="X55" s="132"/>
      <c r="Y55" s="132"/>
      <c r="Z55" s="132"/>
    </row>
    <row r="56" spans="1:26" ht="18.95" customHeight="1">
      <c r="A56" s="28" t="s">
        <v>132</v>
      </c>
      <c r="B56" s="33"/>
      <c r="C56" s="33"/>
      <c r="D56" s="43"/>
      <c r="E56" s="130" t="s">
        <v>625</v>
      </c>
      <c r="F56" s="130"/>
      <c r="G56" s="130"/>
      <c r="H56" s="130"/>
      <c r="I56" s="130"/>
      <c r="J56" s="130"/>
      <c r="K56" s="130" t="s">
        <v>556</v>
      </c>
      <c r="L56" s="130"/>
      <c r="M56" s="130"/>
      <c r="N56" s="130"/>
      <c r="O56" s="130"/>
      <c r="P56" s="130"/>
      <c r="Q56" s="131">
        <v>659.39</v>
      </c>
      <c r="R56" s="131"/>
      <c r="S56" s="131"/>
      <c r="T56" s="131"/>
      <c r="U56" s="132">
        <v>35660</v>
      </c>
      <c r="V56" s="132"/>
      <c r="W56" s="132"/>
      <c r="X56" s="132"/>
      <c r="Y56" s="132"/>
      <c r="Z56" s="132"/>
    </row>
    <row r="57" spans="1:26" ht="18.95" customHeight="1">
      <c r="A57" s="28" t="s">
        <v>408</v>
      </c>
      <c r="B57" s="33"/>
      <c r="C57" s="33"/>
      <c r="D57" s="43"/>
      <c r="E57" s="28" t="s">
        <v>625</v>
      </c>
      <c r="F57" s="33"/>
      <c r="G57" s="33"/>
      <c r="H57" s="33"/>
      <c r="I57" s="33"/>
      <c r="J57" s="43"/>
      <c r="K57" s="28" t="s">
        <v>556</v>
      </c>
      <c r="L57" s="33"/>
      <c r="M57" s="33"/>
      <c r="N57" s="33"/>
      <c r="O57" s="33"/>
      <c r="P57" s="43"/>
      <c r="Q57" s="114">
        <v>6.85</v>
      </c>
      <c r="R57" s="115"/>
      <c r="S57" s="115"/>
      <c r="T57" s="116"/>
      <c r="U57" s="117">
        <v>34354</v>
      </c>
      <c r="V57" s="118"/>
      <c r="W57" s="118"/>
      <c r="X57" s="118"/>
      <c r="Y57" s="118"/>
      <c r="Z57" s="120"/>
    </row>
    <row r="58" spans="1:26" ht="18.95" customHeight="1"/>
    <row r="59" spans="1:26" ht="18.95" customHeight="1"/>
    <row r="60" spans="1:26" ht="18.95" customHeight="1"/>
  </sheetData>
  <mergeCells count="184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42:D42"/>
    <mergeCell ref="E42:Z42"/>
    <mergeCell ref="A43:D43"/>
    <mergeCell ref="E43:Z43"/>
    <mergeCell ref="A44:D44"/>
    <mergeCell ref="E44:Z44"/>
    <mergeCell ref="A47:D47"/>
    <mergeCell ref="E47:J47"/>
    <mergeCell ref="K47:P47"/>
    <mergeCell ref="Q47:T47"/>
    <mergeCell ref="U47:Z47"/>
    <mergeCell ref="A48:D48"/>
    <mergeCell ref="E48:J48"/>
    <mergeCell ref="K48:P48"/>
    <mergeCell ref="Q48:T48"/>
    <mergeCell ref="U48:Z48"/>
    <mergeCell ref="A49:D49"/>
    <mergeCell ref="E49:J49"/>
    <mergeCell ref="K49:P49"/>
    <mergeCell ref="Q49:T49"/>
    <mergeCell ref="U49:Z49"/>
    <mergeCell ref="A50:D50"/>
    <mergeCell ref="E50:J50"/>
    <mergeCell ref="K50:P50"/>
    <mergeCell ref="Q50:T50"/>
    <mergeCell ref="U50:Z50"/>
    <mergeCell ref="A51:D51"/>
    <mergeCell ref="E51:J51"/>
    <mergeCell ref="K51:P51"/>
    <mergeCell ref="Q51:T51"/>
    <mergeCell ref="U51:Z51"/>
    <mergeCell ref="A52:D52"/>
    <mergeCell ref="E52:J52"/>
    <mergeCell ref="K52:P52"/>
    <mergeCell ref="Q52:T52"/>
    <mergeCell ref="U52:Z52"/>
    <mergeCell ref="A53:D53"/>
    <mergeCell ref="E53:J53"/>
    <mergeCell ref="K53:P53"/>
    <mergeCell ref="Q53:T53"/>
    <mergeCell ref="U53:Z53"/>
    <mergeCell ref="A54:D54"/>
    <mergeCell ref="E54:J54"/>
    <mergeCell ref="K54:P54"/>
    <mergeCell ref="Q54:T54"/>
    <mergeCell ref="U54:Z54"/>
    <mergeCell ref="A55:D55"/>
    <mergeCell ref="E55:J55"/>
    <mergeCell ref="K55:P55"/>
    <mergeCell ref="Q55:T55"/>
    <mergeCell ref="U55:Z55"/>
    <mergeCell ref="A56:D56"/>
    <mergeCell ref="E56:J56"/>
    <mergeCell ref="K56:P56"/>
    <mergeCell ref="Q56:T56"/>
    <mergeCell ref="U56:Z56"/>
    <mergeCell ref="A57:D57"/>
    <mergeCell ref="E57:J57"/>
    <mergeCell ref="K57:P57"/>
    <mergeCell ref="Q57:T57"/>
    <mergeCell ref="U57:Z57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rowBreaks count="1" manualBreakCount="1">
    <brk id="36" max="16383" man="1"/>
  </row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H49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108</v>
      </c>
      <c r="F2" s="32" t="s">
        <v>282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568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568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 t="s">
        <v>568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 t="s">
        <v>568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431</v>
      </c>
      <c r="L12" s="76"/>
      <c r="M12" s="76"/>
      <c r="N12" s="76"/>
      <c r="O12" s="76">
        <v>321</v>
      </c>
      <c r="P12" s="76"/>
      <c r="Q12" s="76"/>
      <c r="R12" s="76"/>
      <c r="S12" s="76">
        <v>678</v>
      </c>
      <c r="T12" s="76"/>
      <c r="U12" s="76"/>
      <c r="V12" s="76"/>
      <c r="W12" s="42">
        <f t="shared" ref="W12:W24" si="0">(K12+O12+S12)/3</f>
        <v>476.66666666666669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1649</v>
      </c>
      <c r="L13" s="76"/>
      <c r="M13" s="76"/>
      <c r="N13" s="76"/>
      <c r="O13" s="76">
        <v>2078</v>
      </c>
      <c r="P13" s="76"/>
      <c r="Q13" s="76"/>
      <c r="R13" s="76"/>
      <c r="S13" s="76">
        <v>1954</v>
      </c>
      <c r="T13" s="76"/>
      <c r="U13" s="76"/>
      <c r="V13" s="76"/>
      <c r="W13" s="42">
        <f t="shared" si="0"/>
        <v>1893.6666666666667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2080</v>
      </c>
      <c r="L15" s="76"/>
      <c r="M15" s="76"/>
      <c r="N15" s="76"/>
      <c r="O15" s="76">
        <f>SUM(O12:R14)</f>
        <v>2399</v>
      </c>
      <c r="P15" s="76"/>
      <c r="Q15" s="76"/>
      <c r="R15" s="76"/>
      <c r="S15" s="76">
        <f>SUM(S12:V14)</f>
        <v>2632</v>
      </c>
      <c r="T15" s="76"/>
      <c r="U15" s="76"/>
      <c r="V15" s="76"/>
      <c r="W15" s="42">
        <f t="shared" si="0"/>
        <v>2370.3333333333335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14</v>
      </c>
      <c r="L16" s="76"/>
      <c r="M16" s="76"/>
      <c r="N16" s="76"/>
      <c r="O16" s="76">
        <v>16</v>
      </c>
      <c r="P16" s="76"/>
      <c r="Q16" s="76"/>
      <c r="R16" s="76"/>
      <c r="S16" s="76">
        <v>16</v>
      </c>
      <c r="T16" s="76"/>
      <c r="U16" s="76"/>
      <c r="V16" s="76"/>
      <c r="W16" s="42">
        <f t="shared" si="0"/>
        <v>15.333333333333334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77</v>
      </c>
      <c r="L20" s="76"/>
      <c r="M20" s="76"/>
      <c r="N20" s="76"/>
      <c r="O20" s="76">
        <v>747</v>
      </c>
      <c r="P20" s="76"/>
      <c r="Q20" s="76"/>
      <c r="R20" s="76"/>
      <c r="S20" s="76">
        <v>93</v>
      </c>
      <c r="T20" s="76"/>
      <c r="U20" s="76"/>
      <c r="V20" s="76"/>
      <c r="W20" s="42">
        <f t="shared" si="0"/>
        <v>305.66666666666669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238</v>
      </c>
      <c r="L21" s="76"/>
      <c r="M21" s="76"/>
      <c r="N21" s="76"/>
      <c r="O21" s="76">
        <v>0</v>
      </c>
      <c r="P21" s="76"/>
      <c r="Q21" s="76"/>
      <c r="R21" s="76"/>
      <c r="S21" s="76">
        <v>17</v>
      </c>
      <c r="T21" s="76"/>
      <c r="U21" s="76"/>
      <c r="V21" s="76"/>
      <c r="W21" s="42">
        <f t="shared" si="0"/>
        <v>85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218</v>
      </c>
      <c r="L22" s="76"/>
      <c r="M22" s="76"/>
      <c r="N22" s="76"/>
      <c r="O22" s="76">
        <v>310</v>
      </c>
      <c r="P22" s="76"/>
      <c r="Q22" s="76"/>
      <c r="R22" s="76"/>
      <c r="S22" s="76">
        <v>0</v>
      </c>
      <c r="T22" s="76"/>
      <c r="U22" s="76"/>
      <c r="V22" s="76"/>
      <c r="W22" s="42">
        <f t="shared" si="0"/>
        <v>176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239</v>
      </c>
      <c r="L23" s="76"/>
      <c r="M23" s="76"/>
      <c r="N23" s="76"/>
      <c r="O23" s="76">
        <f>33+4356</f>
        <v>4389</v>
      </c>
      <c r="P23" s="76"/>
      <c r="Q23" s="76"/>
      <c r="R23" s="76"/>
      <c r="S23" s="76">
        <v>0</v>
      </c>
      <c r="T23" s="76"/>
      <c r="U23" s="76"/>
      <c r="V23" s="76"/>
      <c r="W23" s="42">
        <f t="shared" si="0"/>
        <v>1542.6666666666667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786</v>
      </c>
      <c r="L24" s="42"/>
      <c r="M24" s="42"/>
      <c r="N24" s="42"/>
      <c r="O24" s="76">
        <f>SUM(O16:R23)</f>
        <v>5462</v>
      </c>
      <c r="P24" s="76"/>
      <c r="Q24" s="76"/>
      <c r="R24" s="76"/>
      <c r="S24" s="76">
        <f>SUM(S16:V23)</f>
        <v>126</v>
      </c>
      <c r="T24" s="76"/>
      <c r="U24" s="76"/>
      <c r="V24" s="76"/>
      <c r="W24" s="42">
        <f t="shared" si="0"/>
        <v>2124.6666666666665</v>
      </c>
      <c r="X24" s="42"/>
      <c r="Y24" s="42"/>
      <c r="Z24" s="42"/>
    </row>
    <row r="25" spans="1:26" ht="18.95" customHeight="1">
      <c r="S25" s="46"/>
      <c r="T25" s="46"/>
      <c r="U25" s="46"/>
      <c r="V25" s="46"/>
    </row>
    <row r="26" spans="1:26" ht="18.95" customHeight="1">
      <c r="A26" s="9" t="s">
        <v>75</v>
      </c>
      <c r="D26" s="17"/>
      <c r="E26" s="17"/>
      <c r="F26" s="17"/>
      <c r="G26" s="17"/>
      <c r="S26" s="46"/>
      <c r="T26" s="46"/>
      <c r="U26" s="46"/>
      <c r="V26" s="46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5</v>
      </c>
      <c r="L28" s="76"/>
      <c r="M28" s="76"/>
      <c r="N28" s="76"/>
      <c r="O28" s="76">
        <v>4</v>
      </c>
      <c r="P28" s="76"/>
      <c r="Q28" s="76"/>
      <c r="R28" s="76"/>
      <c r="S28" s="76">
        <v>3</v>
      </c>
      <c r="T28" s="76"/>
      <c r="U28" s="76"/>
      <c r="V28" s="76"/>
      <c r="W28" s="76">
        <f>(K28+O28+S28)/3</f>
        <v>4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3</v>
      </c>
      <c r="L29" s="76"/>
      <c r="M29" s="76"/>
      <c r="N29" s="76"/>
      <c r="O29" s="76">
        <v>3</v>
      </c>
      <c r="P29" s="76"/>
      <c r="Q29" s="76"/>
      <c r="R29" s="76"/>
      <c r="S29" s="76">
        <v>3</v>
      </c>
      <c r="T29" s="76"/>
      <c r="U29" s="76"/>
      <c r="V29" s="76"/>
      <c r="W29" s="76">
        <f>(K29+O29+S29)/3</f>
        <v>3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34" ht="18.95" customHeight="1">
      <c r="A33" s="16" t="s">
        <v>237</v>
      </c>
      <c r="B33" s="16"/>
      <c r="C33" s="16"/>
      <c r="D33" s="16"/>
      <c r="E33" s="31" t="s">
        <v>627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>
        <v>55</v>
      </c>
      <c r="X33" s="42"/>
      <c r="Y33" s="42"/>
      <c r="Z33" s="42"/>
      <c r="AC33" s="137"/>
      <c r="AD33" s="137"/>
      <c r="AE33" s="137"/>
      <c r="AF33" s="137"/>
    </row>
    <row r="34" spans="1:34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  <c r="AC34" s="137"/>
      <c r="AD34" s="137"/>
      <c r="AE34" s="137"/>
      <c r="AF34" s="137"/>
    </row>
    <row r="35" spans="1:34" ht="18.95" customHeight="1">
      <c r="A35" s="15"/>
      <c r="B35" s="19"/>
      <c r="C35" s="19"/>
      <c r="D35" s="26"/>
      <c r="E35" s="31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121"/>
      <c r="X35" s="122"/>
      <c r="Y35" s="122"/>
      <c r="Z35" s="123"/>
      <c r="AC35" s="137"/>
      <c r="AD35" s="137"/>
      <c r="AE35" s="137"/>
      <c r="AF35" s="137"/>
      <c r="AG35" s="137"/>
      <c r="AH35" s="137"/>
    </row>
    <row r="36" spans="1:34" ht="18.95" customHeight="1"/>
    <row r="37" spans="1:34" ht="18.95" customHeight="1">
      <c r="A37" s="9" t="s">
        <v>178</v>
      </c>
    </row>
    <row r="38" spans="1:34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34" ht="18.95" customHeight="1">
      <c r="A39" s="56" t="s">
        <v>306</v>
      </c>
      <c r="B39" s="56"/>
      <c r="C39" s="56"/>
      <c r="D39" s="56"/>
      <c r="E39" s="142" t="s">
        <v>628</v>
      </c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4"/>
      <c r="AC39" s="137"/>
      <c r="AD39" s="137"/>
      <c r="AE39" s="137"/>
      <c r="AF39" s="137"/>
    </row>
    <row r="40" spans="1:34" ht="18.95" customHeight="1">
      <c r="A40" s="15" t="s">
        <v>348</v>
      </c>
      <c r="B40" s="19"/>
      <c r="C40" s="19"/>
      <c r="D40" s="26"/>
      <c r="E40" s="142" t="s">
        <v>25</v>
      </c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4"/>
      <c r="AC40" s="137"/>
      <c r="AD40" s="137"/>
      <c r="AE40" s="137"/>
      <c r="AF40" s="137"/>
      <c r="AG40" s="137"/>
      <c r="AH40" s="137"/>
    </row>
    <row r="41" spans="1:34" ht="18.95" customHeight="1">
      <c r="A41" s="16" t="s">
        <v>590</v>
      </c>
      <c r="B41" s="16"/>
      <c r="C41" s="16"/>
      <c r="D41" s="16"/>
      <c r="E41" s="142" t="s">
        <v>82</v>
      </c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4"/>
      <c r="AB41" s="136"/>
      <c r="AC41" s="135"/>
      <c r="AD41" s="135"/>
      <c r="AE41" s="135"/>
      <c r="AF41" s="135"/>
      <c r="AG41" s="136"/>
      <c r="AH41" s="136"/>
    </row>
    <row r="42" spans="1:34" ht="18.95" customHeight="1"/>
    <row r="43" spans="1:34" ht="18.95" customHeight="1">
      <c r="A43" s="9" t="s">
        <v>300</v>
      </c>
    </row>
    <row r="44" spans="1:34" ht="18.95" customHeight="1">
      <c r="A44" s="10" t="s">
        <v>390</v>
      </c>
      <c r="B44" s="18"/>
      <c r="C44" s="18"/>
      <c r="D44" s="23"/>
      <c r="E44" s="18" t="s">
        <v>225</v>
      </c>
      <c r="F44" s="18"/>
      <c r="G44" s="18"/>
      <c r="H44" s="18"/>
      <c r="I44" s="18"/>
      <c r="J44" s="23"/>
      <c r="K44" s="10" t="s">
        <v>130</v>
      </c>
      <c r="L44" s="18"/>
      <c r="M44" s="18"/>
      <c r="N44" s="18"/>
      <c r="O44" s="18"/>
      <c r="P44" s="23"/>
      <c r="Q44" s="10" t="s">
        <v>131</v>
      </c>
      <c r="R44" s="18"/>
      <c r="S44" s="18"/>
      <c r="T44" s="23"/>
      <c r="U44" s="10" t="s">
        <v>546</v>
      </c>
      <c r="V44" s="18"/>
      <c r="W44" s="18"/>
      <c r="X44" s="18"/>
      <c r="Y44" s="18"/>
      <c r="Z44" s="23"/>
    </row>
    <row r="45" spans="1:34" ht="18.95" customHeight="1">
      <c r="A45" s="130" t="s">
        <v>555</v>
      </c>
      <c r="B45" s="130"/>
      <c r="C45" s="130"/>
      <c r="D45" s="130"/>
      <c r="E45" s="130" t="s">
        <v>182</v>
      </c>
      <c r="F45" s="130"/>
      <c r="G45" s="130"/>
      <c r="H45" s="130"/>
      <c r="I45" s="130"/>
      <c r="J45" s="130"/>
      <c r="K45" s="130" t="s">
        <v>26</v>
      </c>
      <c r="L45" s="130"/>
      <c r="M45" s="130"/>
      <c r="N45" s="130"/>
      <c r="O45" s="130"/>
      <c r="P45" s="130"/>
      <c r="Q45" s="131">
        <v>164.2</v>
      </c>
      <c r="R45" s="131"/>
      <c r="S45" s="131"/>
      <c r="T45" s="131"/>
      <c r="U45" s="132">
        <v>26983</v>
      </c>
      <c r="V45" s="132"/>
      <c r="W45" s="132"/>
      <c r="X45" s="132"/>
      <c r="Y45" s="132"/>
      <c r="Z45" s="132"/>
    </row>
    <row r="46" spans="1:34" ht="18.95" customHeight="1">
      <c r="A46" s="130" t="s">
        <v>609</v>
      </c>
      <c r="B46" s="130"/>
      <c r="C46" s="130"/>
      <c r="D46" s="130"/>
      <c r="E46" s="130" t="s">
        <v>182</v>
      </c>
      <c r="F46" s="130"/>
      <c r="G46" s="130"/>
      <c r="H46" s="130"/>
      <c r="I46" s="130"/>
      <c r="J46" s="130"/>
      <c r="K46" s="130" t="s">
        <v>26</v>
      </c>
      <c r="L46" s="130"/>
      <c r="M46" s="130"/>
      <c r="N46" s="130"/>
      <c r="O46" s="130"/>
      <c r="P46" s="130"/>
      <c r="Q46" s="131">
        <v>218.4</v>
      </c>
      <c r="R46" s="131"/>
      <c r="S46" s="131"/>
      <c r="T46" s="131"/>
      <c r="U46" s="132">
        <v>28061</v>
      </c>
      <c r="V46" s="132"/>
      <c r="W46" s="132"/>
      <c r="X46" s="132"/>
      <c r="Y46" s="132"/>
      <c r="Z46" s="132"/>
    </row>
    <row r="47" spans="1:34" ht="18.95" customHeight="1">
      <c r="A47" s="28" t="s">
        <v>565</v>
      </c>
      <c r="B47" s="33"/>
      <c r="C47" s="33"/>
      <c r="D47" s="43"/>
      <c r="E47" s="130" t="s">
        <v>182</v>
      </c>
      <c r="F47" s="130"/>
      <c r="G47" s="130"/>
      <c r="H47" s="130"/>
      <c r="I47" s="130"/>
      <c r="J47" s="130"/>
      <c r="K47" s="130" t="s">
        <v>26</v>
      </c>
      <c r="L47" s="130"/>
      <c r="M47" s="130"/>
      <c r="N47" s="130"/>
      <c r="O47" s="130"/>
      <c r="P47" s="130"/>
      <c r="Q47" s="131">
        <v>236.39</v>
      </c>
      <c r="R47" s="131"/>
      <c r="S47" s="131"/>
      <c r="T47" s="131"/>
      <c r="U47" s="132">
        <v>28772</v>
      </c>
      <c r="V47" s="132"/>
      <c r="W47" s="132"/>
      <c r="X47" s="132"/>
      <c r="Y47" s="132"/>
      <c r="Z47" s="132"/>
    </row>
    <row r="48" spans="1:34" ht="18.95" customHeight="1">
      <c r="A48" s="28" t="s">
        <v>610</v>
      </c>
      <c r="B48" s="33"/>
      <c r="C48" s="33"/>
      <c r="D48" s="43"/>
      <c r="E48" s="130" t="s">
        <v>182</v>
      </c>
      <c r="F48" s="130"/>
      <c r="G48" s="130"/>
      <c r="H48" s="130"/>
      <c r="I48" s="130"/>
      <c r="J48" s="130"/>
      <c r="K48" s="130" t="s">
        <v>26</v>
      </c>
      <c r="L48" s="130"/>
      <c r="M48" s="130"/>
      <c r="N48" s="130"/>
      <c r="O48" s="130"/>
      <c r="P48" s="130"/>
      <c r="Q48" s="131">
        <v>188.95</v>
      </c>
      <c r="R48" s="131"/>
      <c r="S48" s="131"/>
      <c r="T48" s="131"/>
      <c r="U48" s="132">
        <v>29141</v>
      </c>
      <c r="V48" s="132"/>
      <c r="W48" s="132"/>
      <c r="X48" s="132"/>
      <c r="Y48" s="132"/>
      <c r="Z48" s="132"/>
    </row>
    <row r="49" spans="1:26" ht="18.95" customHeight="1">
      <c r="A49" s="28" t="s">
        <v>618</v>
      </c>
      <c r="B49" s="33"/>
      <c r="C49" s="33"/>
      <c r="D49" s="43"/>
      <c r="E49" s="130" t="s">
        <v>182</v>
      </c>
      <c r="F49" s="130"/>
      <c r="G49" s="130"/>
      <c r="H49" s="130"/>
      <c r="I49" s="130"/>
      <c r="J49" s="130"/>
      <c r="K49" s="130" t="s">
        <v>106</v>
      </c>
      <c r="L49" s="130"/>
      <c r="M49" s="130"/>
      <c r="N49" s="130"/>
      <c r="O49" s="130"/>
      <c r="P49" s="130"/>
      <c r="Q49" s="131">
        <v>203.79</v>
      </c>
      <c r="R49" s="131"/>
      <c r="S49" s="131"/>
      <c r="T49" s="131"/>
      <c r="U49" s="132">
        <v>42667</v>
      </c>
      <c r="V49" s="132"/>
      <c r="W49" s="132"/>
      <c r="X49" s="132"/>
      <c r="Y49" s="132"/>
      <c r="Z49" s="132"/>
    </row>
  </sheetData>
  <mergeCells count="153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44:D44"/>
    <mergeCell ref="E44:J44"/>
    <mergeCell ref="K44:P44"/>
    <mergeCell ref="Q44:T44"/>
    <mergeCell ref="U44:Z44"/>
    <mergeCell ref="A45:D45"/>
    <mergeCell ref="E45:J45"/>
    <mergeCell ref="K45:P45"/>
    <mergeCell ref="Q45:T45"/>
    <mergeCell ref="U45:Z45"/>
    <mergeCell ref="A46:D46"/>
    <mergeCell ref="E46:J46"/>
    <mergeCell ref="K46:P46"/>
    <mergeCell ref="Q46:T46"/>
    <mergeCell ref="U46:Z46"/>
    <mergeCell ref="A47:D47"/>
    <mergeCell ref="E47:J47"/>
    <mergeCell ref="K47:P47"/>
    <mergeCell ref="Q47:T47"/>
    <mergeCell ref="U47:Z47"/>
    <mergeCell ref="A48:D48"/>
    <mergeCell ref="E48:J48"/>
    <mergeCell ref="K48:P48"/>
    <mergeCell ref="Q48:T48"/>
    <mergeCell ref="U48:Z48"/>
    <mergeCell ref="A49:D49"/>
    <mergeCell ref="E49:J49"/>
    <mergeCell ref="K49:P49"/>
    <mergeCell ref="Q49:T49"/>
    <mergeCell ref="U49:Z49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rowBreaks count="1" manualBreakCount="1">
    <brk id="42" max="16383" man="1"/>
  </row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1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220</v>
      </c>
      <c r="F2" s="32" t="s">
        <v>630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629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875.61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36906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2704</v>
      </c>
      <c r="L12" s="76"/>
      <c r="M12" s="76"/>
      <c r="N12" s="76"/>
      <c r="O12" s="76">
        <v>2941</v>
      </c>
      <c r="P12" s="76"/>
      <c r="Q12" s="76"/>
      <c r="R12" s="76"/>
      <c r="S12" s="76">
        <v>3387</v>
      </c>
      <c r="T12" s="76"/>
      <c r="U12" s="76"/>
      <c r="V12" s="76"/>
      <c r="W12" s="42">
        <f t="shared" ref="W12:W24" si="0">(K12+O12+S12)/3</f>
        <v>3010.6666666666665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2704</v>
      </c>
      <c r="L15" s="76"/>
      <c r="M15" s="76"/>
      <c r="N15" s="76"/>
      <c r="O15" s="76">
        <f>SUM(O12:R14)</f>
        <v>2941</v>
      </c>
      <c r="P15" s="76"/>
      <c r="Q15" s="76"/>
      <c r="R15" s="76"/>
      <c r="S15" s="76">
        <f>SUM(S12:V14)</f>
        <v>3387</v>
      </c>
      <c r="T15" s="76"/>
      <c r="U15" s="76"/>
      <c r="V15" s="76"/>
      <c r="W15" s="42">
        <f t="shared" si="0"/>
        <v>3010.6666666666665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51</v>
      </c>
      <c r="L16" s="76"/>
      <c r="M16" s="76"/>
      <c r="N16" s="76"/>
      <c r="O16" s="76">
        <v>59</v>
      </c>
      <c r="P16" s="76"/>
      <c r="Q16" s="76"/>
      <c r="R16" s="76"/>
      <c r="S16" s="76">
        <v>62</v>
      </c>
      <c r="T16" s="76"/>
      <c r="U16" s="76"/>
      <c r="V16" s="76"/>
      <c r="W16" s="42">
        <f t="shared" si="0"/>
        <v>57.333333333333336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10</v>
      </c>
      <c r="L20" s="76"/>
      <c r="M20" s="76"/>
      <c r="N20" s="76"/>
      <c r="O20" s="76">
        <v>10</v>
      </c>
      <c r="P20" s="76"/>
      <c r="Q20" s="76"/>
      <c r="R20" s="76"/>
      <c r="S20" s="76">
        <v>10</v>
      </c>
      <c r="T20" s="76"/>
      <c r="U20" s="76"/>
      <c r="V20" s="76"/>
      <c r="W20" s="42">
        <f t="shared" si="0"/>
        <v>10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0</v>
      </c>
      <c r="L21" s="76"/>
      <c r="M21" s="76"/>
      <c r="N21" s="76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398</v>
      </c>
      <c r="L22" s="76"/>
      <c r="M22" s="76"/>
      <c r="N22" s="76"/>
      <c r="O22" s="76">
        <v>337</v>
      </c>
      <c r="P22" s="76"/>
      <c r="Q22" s="76"/>
      <c r="R22" s="76"/>
      <c r="S22" s="76">
        <v>866</v>
      </c>
      <c r="T22" s="76"/>
      <c r="U22" s="76"/>
      <c r="V22" s="76"/>
      <c r="W22" s="42">
        <f t="shared" si="0"/>
        <v>533.66666666666663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0</v>
      </c>
      <c r="L23" s="76"/>
      <c r="M23" s="76"/>
      <c r="N23" s="76"/>
      <c r="O23" s="76">
        <v>22</v>
      </c>
      <c r="P23" s="76"/>
      <c r="Q23" s="76"/>
      <c r="R23" s="76"/>
      <c r="S23" s="76">
        <v>0</v>
      </c>
      <c r="T23" s="76"/>
      <c r="U23" s="76"/>
      <c r="V23" s="76"/>
      <c r="W23" s="42">
        <f t="shared" si="0"/>
        <v>7.333333333333333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459</v>
      </c>
      <c r="L24" s="76"/>
      <c r="M24" s="76"/>
      <c r="N24" s="76"/>
      <c r="O24" s="76">
        <f>SUM(O16:R23)</f>
        <v>428</v>
      </c>
      <c r="P24" s="76"/>
      <c r="Q24" s="76"/>
      <c r="R24" s="76"/>
      <c r="S24" s="76">
        <f>SUM(S16:V23)</f>
        <v>938</v>
      </c>
      <c r="T24" s="76"/>
      <c r="U24" s="76"/>
      <c r="V24" s="76"/>
      <c r="W24" s="42">
        <f t="shared" si="0"/>
        <v>608.33333333333337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11</v>
      </c>
      <c r="L28" s="76"/>
      <c r="M28" s="76"/>
      <c r="N28" s="76"/>
      <c r="O28" s="76">
        <v>10</v>
      </c>
      <c r="P28" s="76"/>
      <c r="Q28" s="76"/>
      <c r="R28" s="76"/>
      <c r="S28" s="76">
        <v>10</v>
      </c>
      <c r="T28" s="76"/>
      <c r="U28" s="76"/>
      <c r="V28" s="76"/>
      <c r="W28" s="76">
        <f>(K28+O28+S28)/3</f>
        <v>10.333333333333334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10</v>
      </c>
      <c r="L29" s="76"/>
      <c r="M29" s="76"/>
      <c r="N29" s="76"/>
      <c r="O29" s="76">
        <v>10</v>
      </c>
      <c r="P29" s="76"/>
      <c r="Q29" s="76"/>
      <c r="R29" s="76"/>
      <c r="S29" s="76">
        <v>10</v>
      </c>
      <c r="T29" s="76"/>
      <c r="U29" s="76"/>
      <c r="V29" s="76"/>
      <c r="W29" s="76">
        <f>(K29+O29+S29)/3</f>
        <v>10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>
      <c r="A35" s="15"/>
      <c r="B35" s="19"/>
      <c r="C35" s="19"/>
      <c r="D35" s="26"/>
      <c r="E35" s="31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121"/>
      <c r="X35" s="122"/>
      <c r="Y35" s="122"/>
      <c r="Z35" s="123"/>
    </row>
    <row r="36" spans="1:26" ht="18.95" customHeight="1"/>
    <row r="37" spans="1:26" ht="18.95" customHeight="1">
      <c r="A37" s="9" t="s">
        <v>178</v>
      </c>
    </row>
    <row r="38" spans="1:26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26" ht="18.95" customHeight="1">
      <c r="A39" s="16" t="s">
        <v>590</v>
      </c>
      <c r="B39" s="16"/>
      <c r="C39" s="16"/>
      <c r="D39" s="16"/>
      <c r="E39" s="31" t="s">
        <v>426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8"/>
    </row>
    <row r="40" spans="1:26" ht="18.95" customHeight="1">
      <c r="A40" s="16"/>
      <c r="B40" s="16"/>
      <c r="C40" s="16"/>
      <c r="D40" s="1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  <row r="41" spans="1:26" ht="18.95" customHeight="1">
      <c r="A41" s="16"/>
      <c r="B41" s="16"/>
      <c r="C41" s="16"/>
      <c r="D41" s="16"/>
      <c r="E41" s="15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6"/>
    </row>
  </sheetData>
  <mergeCells count="123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H41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151</v>
      </c>
      <c r="F2" s="32" t="s">
        <v>631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583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283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211.16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41306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679</v>
      </c>
      <c r="L12" s="76"/>
      <c r="M12" s="76"/>
      <c r="N12" s="76"/>
      <c r="O12" s="76">
        <v>693</v>
      </c>
      <c r="P12" s="76"/>
      <c r="Q12" s="76"/>
      <c r="R12" s="76"/>
      <c r="S12" s="76">
        <v>191</v>
      </c>
      <c r="T12" s="76"/>
      <c r="U12" s="76"/>
      <c r="V12" s="76"/>
      <c r="W12" s="42">
        <f t="shared" ref="W12:W24" si="0">(K12+O12+S12)/3</f>
        <v>521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679</v>
      </c>
      <c r="L15" s="76"/>
      <c r="M15" s="76"/>
      <c r="N15" s="76"/>
      <c r="O15" s="76">
        <f>SUM(O12:R14)</f>
        <v>693</v>
      </c>
      <c r="P15" s="76"/>
      <c r="Q15" s="76"/>
      <c r="R15" s="76"/>
      <c r="S15" s="76">
        <f>SUM(S12:V14)</f>
        <v>191</v>
      </c>
      <c r="T15" s="76"/>
      <c r="U15" s="76"/>
      <c r="V15" s="76"/>
      <c r="W15" s="42">
        <f t="shared" si="0"/>
        <v>521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11</v>
      </c>
      <c r="L16" s="76"/>
      <c r="M16" s="76"/>
      <c r="N16" s="76"/>
      <c r="O16" s="76">
        <v>12</v>
      </c>
      <c r="P16" s="76"/>
      <c r="Q16" s="76"/>
      <c r="R16" s="76"/>
      <c r="S16" s="76">
        <v>13</v>
      </c>
      <c r="T16" s="76"/>
      <c r="U16" s="76"/>
      <c r="V16" s="76"/>
      <c r="W16" s="42">
        <f t="shared" si="0"/>
        <v>12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0</v>
      </c>
      <c r="L20" s="76"/>
      <c r="M20" s="76"/>
      <c r="N20" s="76"/>
      <c r="O20" s="76">
        <v>3</v>
      </c>
      <c r="P20" s="76"/>
      <c r="Q20" s="76"/>
      <c r="R20" s="76"/>
      <c r="S20" s="76">
        <v>3</v>
      </c>
      <c r="T20" s="76"/>
      <c r="U20" s="76"/>
      <c r="V20" s="76"/>
      <c r="W20" s="42">
        <f t="shared" si="0"/>
        <v>2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30</v>
      </c>
      <c r="L21" s="76"/>
      <c r="M21" s="76"/>
      <c r="N21" s="76"/>
      <c r="O21" s="76">
        <v>30</v>
      </c>
      <c r="P21" s="76"/>
      <c r="Q21" s="76"/>
      <c r="R21" s="76"/>
      <c r="S21" s="76">
        <v>22</v>
      </c>
      <c r="T21" s="76"/>
      <c r="U21" s="76"/>
      <c r="V21" s="76"/>
      <c r="W21" s="42">
        <f t="shared" si="0"/>
        <v>27.333333333333332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163</v>
      </c>
      <c r="L22" s="76"/>
      <c r="M22" s="76"/>
      <c r="N22" s="76"/>
      <c r="O22" s="76">
        <v>145</v>
      </c>
      <c r="P22" s="76"/>
      <c r="Q22" s="76"/>
      <c r="R22" s="76"/>
      <c r="S22" s="76">
        <v>229</v>
      </c>
      <c r="T22" s="76"/>
      <c r="U22" s="76"/>
      <c r="V22" s="76"/>
      <c r="W22" s="42">
        <f t="shared" si="0"/>
        <v>179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6</v>
      </c>
      <c r="L23" s="76"/>
      <c r="M23" s="76"/>
      <c r="N23" s="76"/>
      <c r="O23" s="76">
        <v>0</v>
      </c>
      <c r="P23" s="76"/>
      <c r="Q23" s="76"/>
      <c r="R23" s="76"/>
      <c r="S23" s="76">
        <v>0</v>
      </c>
      <c r="T23" s="76"/>
      <c r="U23" s="76"/>
      <c r="V23" s="76"/>
      <c r="W23" s="42">
        <f t="shared" si="0"/>
        <v>2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210</v>
      </c>
      <c r="L24" s="76"/>
      <c r="M24" s="76"/>
      <c r="N24" s="76"/>
      <c r="O24" s="76">
        <f>SUM(O16:R23)</f>
        <v>190</v>
      </c>
      <c r="P24" s="76"/>
      <c r="Q24" s="76"/>
      <c r="R24" s="76"/>
      <c r="S24" s="76">
        <f>SUM(S16:V23)</f>
        <v>267</v>
      </c>
      <c r="T24" s="76"/>
      <c r="U24" s="76"/>
      <c r="V24" s="76"/>
      <c r="W24" s="42">
        <f t="shared" si="0"/>
        <v>222.33333333333334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4</v>
      </c>
      <c r="L28" s="76"/>
      <c r="M28" s="76"/>
      <c r="N28" s="76"/>
      <c r="O28" s="76">
        <v>3</v>
      </c>
      <c r="P28" s="76"/>
      <c r="Q28" s="76"/>
      <c r="R28" s="76"/>
      <c r="S28" s="76">
        <v>3</v>
      </c>
      <c r="T28" s="76"/>
      <c r="U28" s="76"/>
      <c r="V28" s="76"/>
      <c r="W28" s="76">
        <f>(K28+O28+S28)/3</f>
        <v>3.3333333333333335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3</v>
      </c>
      <c r="L29" s="76"/>
      <c r="M29" s="76"/>
      <c r="N29" s="76"/>
      <c r="O29" s="76">
        <v>3</v>
      </c>
      <c r="P29" s="76"/>
      <c r="Q29" s="76"/>
      <c r="R29" s="76"/>
      <c r="S29" s="76">
        <v>3</v>
      </c>
      <c r="T29" s="76"/>
      <c r="U29" s="76"/>
      <c r="V29" s="76"/>
      <c r="W29" s="76">
        <f>(K29+O29+S29)/3</f>
        <v>3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34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  <c r="AC33" s="137"/>
      <c r="AD33" s="137"/>
      <c r="AE33" s="137"/>
      <c r="AF33" s="137"/>
      <c r="AG33" s="137"/>
      <c r="AH33" s="137"/>
    </row>
    <row r="34" spans="1:34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  <c r="AC34" s="137"/>
      <c r="AD34" s="137"/>
      <c r="AE34" s="137"/>
      <c r="AF34" s="137"/>
      <c r="AG34" s="137"/>
      <c r="AH34" s="137"/>
    </row>
    <row r="35" spans="1:34" ht="18.95" customHeight="1">
      <c r="A35" s="15"/>
      <c r="B35" s="19"/>
      <c r="C35" s="19"/>
      <c r="D35" s="26"/>
      <c r="E35" s="31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121"/>
      <c r="X35" s="122"/>
      <c r="Y35" s="122"/>
      <c r="Z35" s="123"/>
      <c r="AB35" s="136"/>
      <c r="AC35" s="135"/>
      <c r="AD35" s="135"/>
      <c r="AE35" s="135"/>
      <c r="AF35" s="135"/>
      <c r="AG35" s="136"/>
      <c r="AH35" s="136"/>
    </row>
    <row r="36" spans="1:34" ht="18.95" customHeight="1"/>
    <row r="37" spans="1:34" ht="18.95" customHeight="1">
      <c r="A37" s="9" t="s">
        <v>178</v>
      </c>
    </row>
    <row r="38" spans="1:34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34" ht="18.95" customHeight="1">
      <c r="A39" s="56" t="s">
        <v>599</v>
      </c>
      <c r="B39" s="56"/>
      <c r="C39" s="56"/>
      <c r="D39" s="56"/>
      <c r="E39" s="68" t="s">
        <v>268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7"/>
    </row>
    <row r="40" spans="1:34" ht="18.95" customHeight="1">
      <c r="A40" s="16"/>
      <c r="B40" s="16"/>
      <c r="C40" s="16"/>
      <c r="D40" s="1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  <row r="41" spans="1:34" ht="18.95" customHeight="1">
      <c r="A41" s="16"/>
      <c r="B41" s="16"/>
      <c r="C41" s="16"/>
      <c r="D41" s="16"/>
      <c r="E41" s="15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6"/>
    </row>
  </sheetData>
  <mergeCells count="123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58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223</v>
      </c>
      <c r="F2" s="32" t="s">
        <v>58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568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568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 t="s">
        <v>568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 t="s">
        <v>568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20434</v>
      </c>
      <c r="L12" s="76"/>
      <c r="M12" s="76"/>
      <c r="N12" s="76"/>
      <c r="O12" s="76">
        <v>19450</v>
      </c>
      <c r="P12" s="76"/>
      <c r="Q12" s="76"/>
      <c r="R12" s="76"/>
      <c r="S12" s="76">
        <v>20765</v>
      </c>
      <c r="T12" s="76"/>
      <c r="U12" s="76"/>
      <c r="V12" s="76"/>
      <c r="W12" s="42">
        <f t="shared" ref="W12:W24" si="0">(K12+O12+S12)/3</f>
        <v>20216.333333333332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94">
        <v>0</v>
      </c>
      <c r="P14" s="96"/>
      <c r="Q14" s="96"/>
      <c r="R14" s="97"/>
      <c r="S14" s="94">
        <v>0</v>
      </c>
      <c r="T14" s="96"/>
      <c r="U14" s="96"/>
      <c r="V14" s="97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20434</v>
      </c>
      <c r="L15" s="76"/>
      <c r="M15" s="76"/>
      <c r="N15" s="76"/>
      <c r="O15" s="76">
        <f>SUM(O12:R14)</f>
        <v>19450</v>
      </c>
      <c r="P15" s="76"/>
      <c r="Q15" s="76"/>
      <c r="R15" s="76"/>
      <c r="S15" s="76">
        <f>SUM(S12:V14)</f>
        <v>20765</v>
      </c>
      <c r="T15" s="76"/>
      <c r="U15" s="76"/>
      <c r="V15" s="76"/>
      <c r="W15" s="42">
        <f t="shared" si="0"/>
        <v>20216.333333333332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185</v>
      </c>
      <c r="L16" s="76"/>
      <c r="M16" s="76"/>
      <c r="N16" s="76"/>
      <c r="O16" s="76">
        <v>214</v>
      </c>
      <c r="P16" s="76"/>
      <c r="Q16" s="76"/>
      <c r="R16" s="76"/>
      <c r="S16" s="76">
        <v>202</v>
      </c>
      <c r="T16" s="76"/>
      <c r="U16" s="76"/>
      <c r="V16" s="76"/>
      <c r="W16" s="42">
        <f t="shared" si="0"/>
        <v>200.33333333333334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10</v>
      </c>
      <c r="L20" s="76"/>
      <c r="M20" s="76"/>
      <c r="N20" s="76"/>
      <c r="O20" s="76">
        <v>10</v>
      </c>
      <c r="P20" s="76"/>
      <c r="Q20" s="76"/>
      <c r="R20" s="76"/>
      <c r="S20" s="76">
        <v>11</v>
      </c>
      <c r="T20" s="76"/>
      <c r="U20" s="76"/>
      <c r="V20" s="76"/>
      <c r="W20" s="42">
        <f t="shared" si="0"/>
        <v>10.333333333333334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0</v>
      </c>
      <c r="L21" s="76"/>
      <c r="M21" s="76"/>
      <c r="N21" s="76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2311</v>
      </c>
      <c r="L22" s="76"/>
      <c r="M22" s="76"/>
      <c r="N22" s="76"/>
      <c r="O22" s="76">
        <v>3841</v>
      </c>
      <c r="P22" s="76"/>
      <c r="Q22" s="76"/>
      <c r="R22" s="76"/>
      <c r="S22" s="76">
        <v>2655</v>
      </c>
      <c r="T22" s="76"/>
      <c r="U22" s="76"/>
      <c r="V22" s="76"/>
      <c r="W22" s="42">
        <f t="shared" si="0"/>
        <v>2935.6666666666665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6336</v>
      </c>
      <c r="L23" s="76"/>
      <c r="M23" s="76"/>
      <c r="N23" s="76"/>
      <c r="O23" s="76">
        <v>11</v>
      </c>
      <c r="P23" s="76"/>
      <c r="Q23" s="76"/>
      <c r="R23" s="76"/>
      <c r="S23" s="76">
        <v>0</v>
      </c>
      <c r="T23" s="76"/>
      <c r="U23" s="76"/>
      <c r="V23" s="76"/>
      <c r="W23" s="42">
        <f t="shared" si="0"/>
        <v>2115.6666666666665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8842</v>
      </c>
      <c r="L24" s="76"/>
      <c r="M24" s="76"/>
      <c r="N24" s="76"/>
      <c r="O24" s="76">
        <f>SUM(O16:R23)</f>
        <v>4076</v>
      </c>
      <c r="P24" s="76"/>
      <c r="Q24" s="76"/>
      <c r="R24" s="76"/>
      <c r="S24" s="76">
        <f>SUM(S16:V23)</f>
        <v>2868</v>
      </c>
      <c r="T24" s="76"/>
      <c r="U24" s="76"/>
      <c r="V24" s="76"/>
      <c r="W24" s="42">
        <f t="shared" si="0"/>
        <v>5262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 t="s">
        <v>239</v>
      </c>
      <c r="L27" s="11"/>
      <c r="M27" s="11"/>
      <c r="N27" s="11"/>
      <c r="O27" s="11" t="s">
        <v>230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53</v>
      </c>
      <c r="L28" s="76"/>
      <c r="M28" s="76"/>
      <c r="N28" s="76"/>
      <c r="O28" s="76">
        <v>51</v>
      </c>
      <c r="P28" s="76"/>
      <c r="Q28" s="76"/>
      <c r="R28" s="76"/>
      <c r="S28" s="76">
        <v>51</v>
      </c>
      <c r="T28" s="76"/>
      <c r="U28" s="76"/>
      <c r="V28" s="76"/>
      <c r="W28" s="76">
        <f>(K28+O28+S28)/3</f>
        <v>51.666666666666664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49</v>
      </c>
      <c r="L29" s="76"/>
      <c r="M29" s="76"/>
      <c r="N29" s="76"/>
      <c r="O29" s="76">
        <v>49</v>
      </c>
      <c r="P29" s="76"/>
      <c r="Q29" s="76"/>
      <c r="R29" s="76"/>
      <c r="S29" s="76">
        <v>49</v>
      </c>
      <c r="T29" s="76"/>
      <c r="U29" s="76"/>
      <c r="V29" s="76"/>
      <c r="W29" s="76">
        <f>(K29+O29+S29)/3</f>
        <v>49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 t="s">
        <v>237</v>
      </c>
      <c r="B33" s="16"/>
      <c r="C33" s="16"/>
      <c r="D33" s="16"/>
      <c r="E33" s="31" t="s">
        <v>640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>
        <v>6336</v>
      </c>
      <c r="X33" s="42"/>
      <c r="Y33" s="42"/>
      <c r="Z33" s="42"/>
    </row>
    <row r="34" spans="1:26" ht="18.95" customHeight="1"/>
    <row r="35" spans="1:26" ht="18.95" customHeight="1">
      <c r="A35" s="9" t="s">
        <v>178</v>
      </c>
    </row>
    <row r="36" spans="1:26" ht="18.95" customHeight="1">
      <c r="A36" s="10" t="s">
        <v>81</v>
      </c>
      <c r="B36" s="18"/>
      <c r="C36" s="18"/>
      <c r="D36" s="23"/>
      <c r="E36" s="10" t="s">
        <v>76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23"/>
    </row>
    <row r="37" spans="1:26" ht="18.95" customHeight="1">
      <c r="A37" s="56" t="s">
        <v>349</v>
      </c>
      <c r="B37" s="56"/>
      <c r="C37" s="56"/>
      <c r="D37" s="56"/>
      <c r="E37" s="68" t="s">
        <v>641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7"/>
    </row>
    <row r="38" spans="1:26" ht="18.95" customHeight="1">
      <c r="A38" s="56" t="s">
        <v>515</v>
      </c>
      <c r="B38" s="56"/>
      <c r="C38" s="56"/>
      <c r="D38" s="56"/>
      <c r="E38" s="68" t="s">
        <v>642</v>
      </c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7"/>
    </row>
    <row r="39" spans="1:26" ht="18.95" customHeight="1">
      <c r="A39" s="56" t="s">
        <v>599</v>
      </c>
      <c r="B39" s="56"/>
      <c r="C39" s="56"/>
      <c r="D39" s="56"/>
      <c r="E39" s="68" t="s">
        <v>643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7"/>
    </row>
    <row r="40" spans="1:26" ht="18.95" customHeight="1">
      <c r="A40" s="56" t="s">
        <v>572</v>
      </c>
      <c r="B40" s="56"/>
      <c r="C40" s="56"/>
      <c r="D40" s="56"/>
      <c r="E40" s="68" t="s">
        <v>339</v>
      </c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7"/>
    </row>
    <row r="41" spans="1:26" ht="18.95" customHeight="1"/>
    <row r="42" spans="1:26" ht="18.95" customHeight="1">
      <c r="A42" s="9" t="s">
        <v>300</v>
      </c>
    </row>
    <row r="43" spans="1:26" ht="18.95" customHeight="1">
      <c r="A43" s="10" t="s">
        <v>390</v>
      </c>
      <c r="B43" s="18"/>
      <c r="C43" s="18"/>
      <c r="D43" s="23"/>
      <c r="E43" s="18" t="s">
        <v>225</v>
      </c>
      <c r="F43" s="18"/>
      <c r="G43" s="18"/>
      <c r="H43" s="18"/>
      <c r="I43" s="18"/>
      <c r="J43" s="23"/>
      <c r="K43" s="10" t="s">
        <v>130</v>
      </c>
      <c r="L43" s="18"/>
      <c r="M43" s="18"/>
      <c r="N43" s="18"/>
      <c r="O43" s="18"/>
      <c r="P43" s="23"/>
      <c r="Q43" s="10" t="s">
        <v>131</v>
      </c>
      <c r="R43" s="18"/>
      <c r="S43" s="18"/>
      <c r="T43" s="23"/>
      <c r="U43" s="10" t="s">
        <v>546</v>
      </c>
      <c r="V43" s="18"/>
      <c r="W43" s="18"/>
      <c r="X43" s="18"/>
      <c r="Y43" s="18"/>
      <c r="Z43" s="23"/>
    </row>
    <row r="44" spans="1:26" ht="18.95" customHeight="1">
      <c r="A44" s="28" t="s">
        <v>307</v>
      </c>
      <c r="B44" s="33"/>
      <c r="C44" s="33"/>
      <c r="D44" s="43"/>
      <c r="E44" s="130" t="s">
        <v>644</v>
      </c>
      <c r="F44" s="130"/>
      <c r="G44" s="130"/>
      <c r="H44" s="130"/>
      <c r="I44" s="130"/>
      <c r="J44" s="130"/>
      <c r="K44" s="130" t="s">
        <v>556</v>
      </c>
      <c r="L44" s="130"/>
      <c r="M44" s="130"/>
      <c r="N44" s="130"/>
      <c r="O44" s="130"/>
      <c r="P44" s="130"/>
      <c r="Q44" s="131">
        <v>631.95000000000005</v>
      </c>
      <c r="R44" s="131"/>
      <c r="S44" s="131"/>
      <c r="T44" s="131"/>
      <c r="U44" s="132">
        <v>33316</v>
      </c>
      <c r="V44" s="132"/>
      <c r="W44" s="132"/>
      <c r="X44" s="132"/>
      <c r="Y44" s="132"/>
      <c r="Z44" s="132"/>
    </row>
    <row r="45" spans="1:26" ht="18.95" customHeight="1">
      <c r="A45" s="28" t="s">
        <v>558</v>
      </c>
      <c r="B45" s="33"/>
      <c r="C45" s="33"/>
      <c r="D45" s="43"/>
      <c r="E45" s="130" t="s">
        <v>644</v>
      </c>
      <c r="F45" s="130"/>
      <c r="G45" s="130"/>
      <c r="H45" s="130"/>
      <c r="I45" s="130"/>
      <c r="J45" s="130"/>
      <c r="K45" s="130" t="s">
        <v>556</v>
      </c>
      <c r="L45" s="130"/>
      <c r="M45" s="130"/>
      <c r="N45" s="130"/>
      <c r="O45" s="130"/>
      <c r="P45" s="130"/>
      <c r="Q45" s="131">
        <v>631.95000000000005</v>
      </c>
      <c r="R45" s="131"/>
      <c r="S45" s="131"/>
      <c r="T45" s="131"/>
      <c r="U45" s="132">
        <v>33316</v>
      </c>
      <c r="V45" s="132"/>
      <c r="W45" s="132"/>
      <c r="X45" s="132"/>
      <c r="Y45" s="132"/>
      <c r="Z45" s="132"/>
    </row>
    <row r="46" spans="1:26" ht="18.95" customHeight="1">
      <c r="A46" s="28" t="s">
        <v>632</v>
      </c>
      <c r="B46" s="33"/>
      <c r="C46" s="33"/>
      <c r="D46" s="43"/>
      <c r="E46" s="130" t="s">
        <v>645</v>
      </c>
      <c r="F46" s="130"/>
      <c r="G46" s="130"/>
      <c r="H46" s="130"/>
      <c r="I46" s="130"/>
      <c r="J46" s="130"/>
      <c r="K46" s="130" t="s">
        <v>556</v>
      </c>
      <c r="L46" s="130"/>
      <c r="M46" s="130"/>
      <c r="N46" s="130"/>
      <c r="O46" s="130"/>
      <c r="P46" s="130"/>
      <c r="Q46" s="131">
        <v>631.95000000000005</v>
      </c>
      <c r="R46" s="131"/>
      <c r="S46" s="131"/>
      <c r="T46" s="131"/>
      <c r="U46" s="117">
        <v>34023</v>
      </c>
      <c r="V46" s="118"/>
      <c r="W46" s="118"/>
      <c r="X46" s="118"/>
      <c r="Y46" s="118"/>
      <c r="Z46" s="120"/>
    </row>
    <row r="47" spans="1:26" ht="18.95" customHeight="1">
      <c r="A47" s="28" t="s">
        <v>167</v>
      </c>
      <c r="B47" s="33"/>
      <c r="C47" s="33"/>
      <c r="D47" s="43"/>
      <c r="E47" s="28" t="s">
        <v>523</v>
      </c>
      <c r="F47" s="33"/>
      <c r="G47" s="33"/>
      <c r="H47" s="33"/>
      <c r="I47" s="33"/>
      <c r="J47" s="43"/>
      <c r="K47" s="28" t="s">
        <v>649</v>
      </c>
      <c r="L47" s="33"/>
      <c r="M47" s="33"/>
      <c r="N47" s="33"/>
      <c r="O47" s="33"/>
      <c r="P47" s="43"/>
      <c r="Q47" s="114">
        <v>118.21</v>
      </c>
      <c r="R47" s="115"/>
      <c r="S47" s="115"/>
      <c r="T47" s="116"/>
      <c r="U47" s="117">
        <v>28747</v>
      </c>
      <c r="V47" s="118"/>
      <c r="W47" s="118"/>
      <c r="X47" s="118"/>
      <c r="Y47" s="118"/>
      <c r="Z47" s="120"/>
    </row>
    <row r="48" spans="1:26" ht="18.95" customHeight="1">
      <c r="A48" s="28" t="s">
        <v>585</v>
      </c>
      <c r="B48" s="33"/>
      <c r="C48" s="33"/>
      <c r="D48" s="43"/>
      <c r="E48" s="28" t="s">
        <v>646</v>
      </c>
      <c r="F48" s="33"/>
      <c r="G48" s="33"/>
      <c r="H48" s="33"/>
      <c r="I48" s="33"/>
      <c r="J48" s="43"/>
      <c r="K48" s="28" t="s">
        <v>467</v>
      </c>
      <c r="L48" s="33"/>
      <c r="M48" s="33"/>
      <c r="N48" s="33"/>
      <c r="O48" s="33"/>
      <c r="P48" s="43"/>
      <c r="Q48" s="114">
        <v>118.21</v>
      </c>
      <c r="R48" s="115"/>
      <c r="S48" s="115"/>
      <c r="T48" s="116"/>
      <c r="U48" s="117">
        <v>28023</v>
      </c>
      <c r="V48" s="118"/>
      <c r="W48" s="118"/>
      <c r="X48" s="118"/>
      <c r="Y48" s="118"/>
      <c r="Z48" s="120"/>
    </row>
    <row r="49" spans="1:26" ht="18.95" customHeight="1">
      <c r="A49" s="28" t="s">
        <v>385</v>
      </c>
      <c r="B49" s="33"/>
      <c r="C49" s="33"/>
      <c r="D49" s="43"/>
      <c r="E49" s="28" t="s">
        <v>219</v>
      </c>
      <c r="F49" s="33"/>
      <c r="G49" s="33"/>
      <c r="H49" s="33"/>
      <c r="I49" s="33"/>
      <c r="J49" s="43"/>
      <c r="K49" s="28" t="s">
        <v>467</v>
      </c>
      <c r="L49" s="33"/>
      <c r="M49" s="33"/>
      <c r="N49" s="33"/>
      <c r="O49" s="33"/>
      <c r="P49" s="43"/>
      <c r="Q49" s="114">
        <v>118.21</v>
      </c>
      <c r="R49" s="115"/>
      <c r="S49" s="115"/>
      <c r="T49" s="116"/>
      <c r="U49" s="117">
        <v>28386</v>
      </c>
      <c r="V49" s="118"/>
      <c r="W49" s="118"/>
      <c r="X49" s="118"/>
      <c r="Y49" s="118"/>
      <c r="Z49" s="120"/>
    </row>
    <row r="50" spans="1:26" ht="18.95" customHeight="1">
      <c r="A50" s="28" t="s">
        <v>633</v>
      </c>
      <c r="B50" s="33"/>
      <c r="C50" s="33"/>
      <c r="D50" s="43"/>
      <c r="E50" s="28" t="s">
        <v>219</v>
      </c>
      <c r="F50" s="33"/>
      <c r="G50" s="33"/>
      <c r="H50" s="33"/>
      <c r="I50" s="33"/>
      <c r="J50" s="43"/>
      <c r="K50" s="28" t="s">
        <v>467</v>
      </c>
      <c r="L50" s="33"/>
      <c r="M50" s="33"/>
      <c r="N50" s="33"/>
      <c r="O50" s="33"/>
      <c r="P50" s="43"/>
      <c r="Q50" s="114">
        <v>118.21</v>
      </c>
      <c r="R50" s="115"/>
      <c r="S50" s="115"/>
      <c r="T50" s="116"/>
      <c r="U50" s="117">
        <v>28023</v>
      </c>
      <c r="V50" s="118"/>
      <c r="W50" s="118"/>
      <c r="X50" s="118"/>
      <c r="Y50" s="118"/>
      <c r="Z50" s="120"/>
    </row>
    <row r="51" spans="1:26" ht="18.95" customHeight="1">
      <c r="A51" s="28" t="s">
        <v>634</v>
      </c>
      <c r="B51" s="33"/>
      <c r="C51" s="33"/>
      <c r="D51" s="43"/>
      <c r="E51" s="28" t="s">
        <v>198</v>
      </c>
      <c r="F51" s="33"/>
      <c r="G51" s="33"/>
      <c r="H51" s="33"/>
      <c r="I51" s="33"/>
      <c r="J51" s="43"/>
      <c r="K51" s="28" t="s">
        <v>467</v>
      </c>
      <c r="L51" s="33"/>
      <c r="M51" s="33"/>
      <c r="N51" s="33"/>
      <c r="O51" s="33"/>
      <c r="P51" s="43"/>
      <c r="Q51" s="114">
        <v>118.21</v>
      </c>
      <c r="R51" s="115"/>
      <c r="S51" s="115"/>
      <c r="T51" s="116"/>
      <c r="U51" s="117">
        <v>28448</v>
      </c>
      <c r="V51" s="118"/>
      <c r="W51" s="118"/>
      <c r="X51" s="118"/>
      <c r="Y51" s="118"/>
      <c r="Z51" s="120"/>
    </row>
    <row r="52" spans="1:26" ht="18.95" customHeight="1">
      <c r="A52" s="28" t="s">
        <v>635</v>
      </c>
      <c r="B52" s="33"/>
      <c r="C52" s="33"/>
      <c r="D52" s="43"/>
      <c r="E52" s="28" t="s">
        <v>198</v>
      </c>
      <c r="F52" s="33"/>
      <c r="G52" s="33"/>
      <c r="H52" s="33"/>
      <c r="I52" s="33"/>
      <c r="J52" s="43"/>
      <c r="K52" s="28" t="s">
        <v>467</v>
      </c>
      <c r="L52" s="33"/>
      <c r="M52" s="33"/>
      <c r="N52" s="33"/>
      <c r="O52" s="33"/>
      <c r="P52" s="43"/>
      <c r="Q52" s="114">
        <v>118.21</v>
      </c>
      <c r="R52" s="115"/>
      <c r="S52" s="115"/>
      <c r="T52" s="116"/>
      <c r="U52" s="117">
        <v>28758</v>
      </c>
      <c r="V52" s="118"/>
      <c r="W52" s="118"/>
      <c r="X52" s="118"/>
      <c r="Y52" s="118"/>
      <c r="Z52" s="120"/>
    </row>
    <row r="53" spans="1:26" ht="18.95" customHeight="1">
      <c r="A53" s="28" t="s">
        <v>636</v>
      </c>
      <c r="B53" s="33"/>
      <c r="C53" s="33"/>
      <c r="D53" s="43"/>
      <c r="E53" s="28" t="s">
        <v>198</v>
      </c>
      <c r="F53" s="33"/>
      <c r="G53" s="33"/>
      <c r="H53" s="33"/>
      <c r="I53" s="33"/>
      <c r="J53" s="43"/>
      <c r="K53" s="28" t="s">
        <v>467</v>
      </c>
      <c r="L53" s="33"/>
      <c r="M53" s="33"/>
      <c r="N53" s="33"/>
      <c r="O53" s="33"/>
      <c r="P53" s="43"/>
      <c r="Q53" s="114">
        <v>118.21</v>
      </c>
      <c r="R53" s="115"/>
      <c r="S53" s="115"/>
      <c r="T53" s="116"/>
      <c r="U53" s="117">
        <v>28758</v>
      </c>
      <c r="V53" s="118"/>
      <c r="W53" s="118"/>
      <c r="X53" s="118"/>
      <c r="Y53" s="118"/>
      <c r="Z53" s="120"/>
    </row>
    <row r="54" spans="1:26" ht="18.95" customHeight="1">
      <c r="A54" s="28" t="s">
        <v>433</v>
      </c>
      <c r="B54" s="33"/>
      <c r="C54" s="33"/>
      <c r="D54" s="43"/>
      <c r="E54" s="28" t="s">
        <v>198</v>
      </c>
      <c r="F54" s="33"/>
      <c r="G54" s="33"/>
      <c r="H54" s="33"/>
      <c r="I54" s="33"/>
      <c r="J54" s="43"/>
      <c r="K54" s="28" t="s">
        <v>467</v>
      </c>
      <c r="L54" s="33"/>
      <c r="M54" s="33"/>
      <c r="N54" s="33"/>
      <c r="O54" s="33"/>
      <c r="P54" s="43"/>
      <c r="Q54" s="114">
        <v>118.21</v>
      </c>
      <c r="R54" s="115"/>
      <c r="S54" s="115"/>
      <c r="T54" s="116"/>
      <c r="U54" s="117">
        <v>28024</v>
      </c>
      <c r="V54" s="118"/>
      <c r="W54" s="118"/>
      <c r="X54" s="118"/>
      <c r="Y54" s="118"/>
      <c r="Z54" s="120"/>
    </row>
    <row r="55" spans="1:26" ht="18.95" customHeight="1">
      <c r="A55" s="28" t="s">
        <v>433</v>
      </c>
      <c r="B55" s="33"/>
      <c r="C55" s="33"/>
      <c r="D55" s="43"/>
      <c r="E55" s="28" t="s">
        <v>198</v>
      </c>
      <c r="F55" s="33"/>
      <c r="G55" s="33"/>
      <c r="H55" s="33"/>
      <c r="I55" s="33"/>
      <c r="J55" s="43"/>
      <c r="K55" s="28" t="s">
        <v>467</v>
      </c>
      <c r="L55" s="33"/>
      <c r="M55" s="33"/>
      <c r="N55" s="33"/>
      <c r="O55" s="33"/>
      <c r="P55" s="43"/>
      <c r="Q55" s="114">
        <v>118.21</v>
      </c>
      <c r="R55" s="115"/>
      <c r="S55" s="115"/>
      <c r="T55" s="116"/>
      <c r="U55" s="117">
        <v>28386</v>
      </c>
      <c r="V55" s="118"/>
      <c r="W55" s="118"/>
      <c r="X55" s="118"/>
      <c r="Y55" s="118"/>
      <c r="Z55" s="120"/>
    </row>
    <row r="56" spans="1:26" ht="18.95" customHeight="1">
      <c r="A56" s="28" t="s">
        <v>637</v>
      </c>
      <c r="B56" s="33"/>
      <c r="C56" s="33"/>
      <c r="D56" s="43"/>
      <c r="E56" s="28" t="s">
        <v>647</v>
      </c>
      <c r="F56" s="33"/>
      <c r="G56" s="33"/>
      <c r="H56" s="33"/>
      <c r="I56" s="33"/>
      <c r="J56" s="43"/>
      <c r="K56" s="28" t="s">
        <v>556</v>
      </c>
      <c r="L56" s="33"/>
      <c r="M56" s="33"/>
      <c r="N56" s="33"/>
      <c r="O56" s="33"/>
      <c r="P56" s="43"/>
      <c r="Q56" s="114">
        <v>317.93</v>
      </c>
      <c r="R56" s="115"/>
      <c r="S56" s="115"/>
      <c r="T56" s="116"/>
      <c r="U56" s="117">
        <v>35762</v>
      </c>
      <c r="V56" s="118"/>
      <c r="W56" s="118"/>
      <c r="X56" s="118"/>
      <c r="Y56" s="118"/>
      <c r="Z56" s="120"/>
    </row>
    <row r="57" spans="1:26" ht="18.95" customHeight="1">
      <c r="A57" s="28" t="s">
        <v>638</v>
      </c>
      <c r="B57" s="33"/>
      <c r="C57" s="33"/>
      <c r="D57" s="43"/>
      <c r="E57" s="28" t="s">
        <v>523</v>
      </c>
      <c r="F57" s="33"/>
      <c r="G57" s="33"/>
      <c r="H57" s="33"/>
      <c r="I57" s="33"/>
      <c r="J57" s="43"/>
      <c r="K57" s="28" t="s">
        <v>649</v>
      </c>
      <c r="L57" s="33"/>
      <c r="M57" s="33"/>
      <c r="N57" s="33"/>
      <c r="O57" s="33"/>
      <c r="P57" s="43"/>
      <c r="Q57" s="114">
        <v>118.21</v>
      </c>
      <c r="R57" s="115"/>
      <c r="S57" s="115"/>
      <c r="T57" s="116"/>
      <c r="U57" s="117">
        <v>28758</v>
      </c>
      <c r="V57" s="118"/>
      <c r="W57" s="118"/>
      <c r="X57" s="118"/>
      <c r="Y57" s="118"/>
      <c r="Z57" s="120"/>
    </row>
    <row r="58" spans="1:26" ht="18.95" customHeight="1">
      <c r="A58" s="28" t="s">
        <v>639</v>
      </c>
      <c r="B58" s="33"/>
      <c r="C58" s="33"/>
      <c r="D58" s="43"/>
      <c r="E58" s="28" t="s">
        <v>648</v>
      </c>
      <c r="F58" s="33"/>
      <c r="G58" s="33"/>
      <c r="H58" s="33"/>
      <c r="I58" s="33"/>
      <c r="J58" s="43"/>
      <c r="K58" s="28" t="s">
        <v>650</v>
      </c>
      <c r="L58" s="33"/>
      <c r="M58" s="33"/>
      <c r="N58" s="33"/>
      <c r="O58" s="33"/>
      <c r="P58" s="43"/>
      <c r="Q58" s="114">
        <v>62.01</v>
      </c>
      <c r="R58" s="115"/>
      <c r="S58" s="115"/>
      <c r="T58" s="116"/>
      <c r="U58" s="117">
        <v>29125</v>
      </c>
      <c r="V58" s="118"/>
      <c r="W58" s="118"/>
      <c r="X58" s="118"/>
      <c r="Y58" s="118"/>
      <c r="Z58" s="120"/>
    </row>
  </sheetData>
  <mergeCells count="199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6:D36"/>
    <mergeCell ref="E36:Z36"/>
    <mergeCell ref="A37:D37"/>
    <mergeCell ref="E37:Z37"/>
    <mergeCell ref="A38:D38"/>
    <mergeCell ref="E38:Z38"/>
    <mergeCell ref="A39:D39"/>
    <mergeCell ref="E39:Z39"/>
    <mergeCell ref="A40:D40"/>
    <mergeCell ref="E40:Z40"/>
    <mergeCell ref="A43:D43"/>
    <mergeCell ref="E43:J43"/>
    <mergeCell ref="K43:P43"/>
    <mergeCell ref="Q43:T43"/>
    <mergeCell ref="U43:Z43"/>
    <mergeCell ref="A44:D44"/>
    <mergeCell ref="E44:J44"/>
    <mergeCell ref="K44:P44"/>
    <mergeCell ref="Q44:T44"/>
    <mergeCell ref="U44:Z44"/>
    <mergeCell ref="A45:D45"/>
    <mergeCell ref="E45:J45"/>
    <mergeCell ref="K45:P45"/>
    <mergeCell ref="Q45:T45"/>
    <mergeCell ref="U45:Z45"/>
    <mergeCell ref="A46:D46"/>
    <mergeCell ref="E46:J46"/>
    <mergeCell ref="K46:P46"/>
    <mergeCell ref="Q46:T46"/>
    <mergeCell ref="U46:Z46"/>
    <mergeCell ref="A47:D47"/>
    <mergeCell ref="E47:J47"/>
    <mergeCell ref="K47:P47"/>
    <mergeCell ref="Q47:T47"/>
    <mergeCell ref="U47:Z47"/>
    <mergeCell ref="A48:D48"/>
    <mergeCell ref="E48:J48"/>
    <mergeCell ref="K48:P48"/>
    <mergeCell ref="Q48:T48"/>
    <mergeCell ref="U48:Z48"/>
    <mergeCell ref="A49:D49"/>
    <mergeCell ref="E49:J49"/>
    <mergeCell ref="K49:P49"/>
    <mergeCell ref="Q49:T49"/>
    <mergeCell ref="U49:Z49"/>
    <mergeCell ref="A50:D50"/>
    <mergeCell ref="E50:J50"/>
    <mergeCell ref="K50:P50"/>
    <mergeCell ref="Q50:T50"/>
    <mergeCell ref="U50:Z50"/>
    <mergeCell ref="A51:D51"/>
    <mergeCell ref="E51:J51"/>
    <mergeCell ref="K51:P51"/>
    <mergeCell ref="Q51:T51"/>
    <mergeCell ref="U51:Z51"/>
    <mergeCell ref="A52:D52"/>
    <mergeCell ref="E52:J52"/>
    <mergeCell ref="K52:P52"/>
    <mergeCell ref="Q52:T52"/>
    <mergeCell ref="U52:Z52"/>
    <mergeCell ref="A53:D53"/>
    <mergeCell ref="E53:J53"/>
    <mergeCell ref="K53:P53"/>
    <mergeCell ref="Q53:T53"/>
    <mergeCell ref="U53:Z53"/>
    <mergeCell ref="A54:D54"/>
    <mergeCell ref="E54:J54"/>
    <mergeCell ref="K54:P54"/>
    <mergeCell ref="Q54:T54"/>
    <mergeCell ref="U54:Z54"/>
    <mergeCell ref="A55:D55"/>
    <mergeCell ref="E55:J55"/>
    <mergeCell ref="K55:P55"/>
    <mergeCell ref="Q55:T55"/>
    <mergeCell ref="U55:Z55"/>
    <mergeCell ref="A56:D56"/>
    <mergeCell ref="E56:J56"/>
    <mergeCell ref="K56:P56"/>
    <mergeCell ref="Q56:T56"/>
    <mergeCell ref="U56:Z56"/>
    <mergeCell ref="A57:D57"/>
    <mergeCell ref="E57:J57"/>
    <mergeCell ref="K57:P57"/>
    <mergeCell ref="Q57:T57"/>
    <mergeCell ref="U57:Z57"/>
    <mergeCell ref="A58:D58"/>
    <mergeCell ref="E58:J58"/>
    <mergeCell ref="K58:P58"/>
    <mergeCell ref="Q58:T58"/>
    <mergeCell ref="U58:Z58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rowBreaks count="1" manualBreakCount="1">
    <brk id="41" max="16383" man="1"/>
  </row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1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224</v>
      </c>
      <c r="F2" s="32" t="s">
        <v>652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465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651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848.41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35405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547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76">
        <v>4632</v>
      </c>
      <c r="L12" s="76"/>
      <c r="M12" s="76"/>
      <c r="N12" s="76"/>
      <c r="O12" s="76">
        <v>4408</v>
      </c>
      <c r="P12" s="76"/>
      <c r="Q12" s="76"/>
      <c r="R12" s="76"/>
      <c r="S12" s="76">
        <v>4608</v>
      </c>
      <c r="T12" s="76"/>
      <c r="U12" s="76"/>
      <c r="V12" s="76"/>
      <c r="W12" s="42">
        <f t="shared" ref="W12:W24" si="0">(K12+O12+S12)/3</f>
        <v>4549.333333333333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76">
        <v>0</v>
      </c>
      <c r="L13" s="76"/>
      <c r="M13" s="76"/>
      <c r="N13" s="76"/>
      <c r="O13" s="76">
        <v>0</v>
      </c>
      <c r="P13" s="76"/>
      <c r="Q13" s="76"/>
      <c r="R13" s="76"/>
      <c r="S13" s="76">
        <v>0</v>
      </c>
      <c r="T13" s="76"/>
      <c r="U13" s="76"/>
      <c r="V13" s="76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76">
        <v>0</v>
      </c>
      <c r="L14" s="76"/>
      <c r="M14" s="76"/>
      <c r="N14" s="76"/>
      <c r="O14" s="76">
        <v>0</v>
      </c>
      <c r="P14" s="76"/>
      <c r="Q14" s="76"/>
      <c r="R14" s="76"/>
      <c r="S14" s="76">
        <v>0</v>
      </c>
      <c r="T14" s="76"/>
      <c r="U14" s="76"/>
      <c r="V14" s="76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76">
        <f>SUM(K12:N14)</f>
        <v>4632</v>
      </c>
      <c r="L15" s="76"/>
      <c r="M15" s="76"/>
      <c r="N15" s="76"/>
      <c r="O15" s="76">
        <f>SUM(O12:R14)</f>
        <v>4408</v>
      </c>
      <c r="P15" s="76"/>
      <c r="Q15" s="76"/>
      <c r="R15" s="76"/>
      <c r="S15" s="76">
        <f>SUM(S12:V14)</f>
        <v>4608</v>
      </c>
      <c r="T15" s="76"/>
      <c r="U15" s="76"/>
      <c r="V15" s="76"/>
      <c r="W15" s="42">
        <f t="shared" si="0"/>
        <v>4549.333333333333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76">
        <v>132</v>
      </c>
      <c r="L16" s="76"/>
      <c r="M16" s="76"/>
      <c r="N16" s="76"/>
      <c r="O16" s="76">
        <v>142</v>
      </c>
      <c r="P16" s="76"/>
      <c r="Q16" s="76"/>
      <c r="R16" s="76"/>
      <c r="S16" s="76">
        <v>121</v>
      </c>
      <c r="T16" s="76"/>
      <c r="U16" s="76"/>
      <c r="V16" s="76"/>
      <c r="W16" s="42">
        <f t="shared" si="0"/>
        <v>131.66666666666666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76">
        <v>0</v>
      </c>
      <c r="L17" s="76"/>
      <c r="M17" s="76"/>
      <c r="N17" s="76"/>
      <c r="O17" s="76">
        <v>0</v>
      </c>
      <c r="P17" s="76"/>
      <c r="Q17" s="76"/>
      <c r="R17" s="76"/>
      <c r="S17" s="76">
        <v>0</v>
      </c>
      <c r="T17" s="76"/>
      <c r="U17" s="76"/>
      <c r="V17" s="76"/>
      <c r="W17" s="42">
        <f t="shared" si="0"/>
        <v>0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76">
        <v>0</v>
      </c>
      <c r="L18" s="76"/>
      <c r="M18" s="76"/>
      <c r="N18" s="76"/>
      <c r="O18" s="76">
        <v>0</v>
      </c>
      <c r="P18" s="76"/>
      <c r="Q18" s="76"/>
      <c r="R18" s="76"/>
      <c r="S18" s="76">
        <v>0</v>
      </c>
      <c r="T18" s="76"/>
      <c r="U18" s="76"/>
      <c r="V18" s="76"/>
      <c r="W18" s="42">
        <f t="shared" si="0"/>
        <v>0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76">
        <v>0</v>
      </c>
      <c r="L19" s="76"/>
      <c r="M19" s="76"/>
      <c r="N19" s="76"/>
      <c r="O19" s="76">
        <v>0</v>
      </c>
      <c r="P19" s="76"/>
      <c r="Q19" s="76"/>
      <c r="R19" s="76"/>
      <c r="S19" s="76">
        <v>0</v>
      </c>
      <c r="T19" s="76"/>
      <c r="U19" s="76"/>
      <c r="V19" s="76"/>
      <c r="W19" s="42">
        <f t="shared" si="0"/>
        <v>0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76">
        <v>25</v>
      </c>
      <c r="L20" s="76"/>
      <c r="M20" s="76"/>
      <c r="N20" s="76"/>
      <c r="O20" s="76">
        <v>25</v>
      </c>
      <c r="P20" s="76"/>
      <c r="Q20" s="76"/>
      <c r="R20" s="76"/>
      <c r="S20" s="76">
        <v>25</v>
      </c>
      <c r="T20" s="76"/>
      <c r="U20" s="76"/>
      <c r="V20" s="76"/>
      <c r="W20" s="42">
        <f t="shared" si="0"/>
        <v>25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76">
        <v>0</v>
      </c>
      <c r="L21" s="76"/>
      <c r="M21" s="76"/>
      <c r="N21" s="76"/>
      <c r="O21" s="76">
        <v>0</v>
      </c>
      <c r="P21" s="76"/>
      <c r="Q21" s="76"/>
      <c r="R21" s="76"/>
      <c r="S21" s="76">
        <v>0</v>
      </c>
      <c r="T21" s="76"/>
      <c r="U21" s="76"/>
      <c r="V21" s="76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76">
        <v>156</v>
      </c>
      <c r="L22" s="76"/>
      <c r="M22" s="76"/>
      <c r="N22" s="76"/>
      <c r="O22" s="76">
        <v>462</v>
      </c>
      <c r="P22" s="76"/>
      <c r="Q22" s="76"/>
      <c r="R22" s="76"/>
      <c r="S22" s="76">
        <v>199</v>
      </c>
      <c r="T22" s="76"/>
      <c r="U22" s="76"/>
      <c r="V22" s="76"/>
      <c r="W22" s="42">
        <f t="shared" si="0"/>
        <v>272.33333333333331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76">
        <v>33</v>
      </c>
      <c r="L23" s="76"/>
      <c r="M23" s="76"/>
      <c r="N23" s="76"/>
      <c r="O23" s="76">
        <v>0</v>
      </c>
      <c r="P23" s="76"/>
      <c r="Q23" s="76"/>
      <c r="R23" s="76"/>
      <c r="S23" s="76">
        <v>0</v>
      </c>
      <c r="T23" s="76"/>
      <c r="U23" s="76"/>
      <c r="V23" s="76"/>
      <c r="W23" s="42">
        <f t="shared" si="0"/>
        <v>11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76">
        <f>SUM(K16:N23)</f>
        <v>346</v>
      </c>
      <c r="L24" s="76"/>
      <c r="M24" s="76"/>
      <c r="N24" s="76"/>
      <c r="O24" s="76">
        <f>SUM(O16:R23)</f>
        <v>629</v>
      </c>
      <c r="P24" s="76"/>
      <c r="Q24" s="76"/>
      <c r="R24" s="76"/>
      <c r="S24" s="76">
        <f>SUM(S16:V23)</f>
        <v>345</v>
      </c>
      <c r="T24" s="76"/>
      <c r="U24" s="76"/>
      <c r="V24" s="76"/>
      <c r="W24" s="42">
        <f t="shared" si="0"/>
        <v>440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 t="s">
        <v>239</v>
      </c>
      <c r="L27" s="11"/>
      <c r="M27" s="11"/>
      <c r="N27" s="11"/>
      <c r="O27" s="11" t="s">
        <v>230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559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10</v>
      </c>
      <c r="L28" s="76"/>
      <c r="M28" s="76"/>
      <c r="N28" s="76"/>
      <c r="O28" s="76">
        <v>10</v>
      </c>
      <c r="P28" s="76"/>
      <c r="Q28" s="76"/>
      <c r="R28" s="76"/>
      <c r="S28" s="76">
        <v>10</v>
      </c>
      <c r="T28" s="76"/>
      <c r="U28" s="76"/>
      <c r="V28" s="76"/>
      <c r="W28" s="76">
        <f>(K28+O28+S28)/3</f>
        <v>10</v>
      </c>
      <c r="X28" s="76"/>
      <c r="Y28" s="76"/>
      <c r="Z28" s="76"/>
    </row>
    <row r="29" spans="1:26" ht="18.95" customHeight="1">
      <c r="A29" s="54" t="s">
        <v>560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10</v>
      </c>
      <c r="L29" s="76"/>
      <c r="M29" s="76"/>
      <c r="N29" s="76"/>
      <c r="O29" s="76">
        <v>10</v>
      </c>
      <c r="P29" s="76"/>
      <c r="Q29" s="76"/>
      <c r="R29" s="76"/>
      <c r="S29" s="76">
        <v>10</v>
      </c>
      <c r="T29" s="76"/>
      <c r="U29" s="76"/>
      <c r="V29" s="76"/>
      <c r="W29" s="76">
        <f>(K29+O29+S29)/3</f>
        <v>10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/>
      <c r="B33" s="16"/>
      <c r="C33" s="16"/>
      <c r="D33" s="16"/>
      <c r="E33" s="31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/>
      <c r="X33" s="42"/>
      <c r="Y33" s="42"/>
      <c r="Z33" s="42"/>
    </row>
    <row r="34" spans="1:26" ht="18.95" customHeight="1">
      <c r="A34" s="16"/>
      <c r="B34" s="16"/>
      <c r="C34" s="16"/>
      <c r="D34" s="16"/>
      <c r="E34" s="31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42"/>
      <c r="X34" s="42"/>
      <c r="Y34" s="42"/>
      <c r="Z34" s="42"/>
    </row>
    <row r="35" spans="1:26" ht="18.95" customHeight="1">
      <c r="A35" s="16"/>
      <c r="B35" s="16"/>
      <c r="C35" s="16"/>
      <c r="D35" s="16"/>
      <c r="E35" s="31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42"/>
      <c r="X35" s="42"/>
      <c r="Y35" s="42"/>
      <c r="Z35" s="42"/>
    </row>
    <row r="36" spans="1:26" ht="18.95" customHeight="1"/>
    <row r="37" spans="1:26" ht="18.95" customHeight="1">
      <c r="A37" s="9" t="s">
        <v>178</v>
      </c>
    </row>
    <row r="38" spans="1:26" ht="18.95" customHeight="1">
      <c r="A38" s="10" t="s">
        <v>81</v>
      </c>
      <c r="B38" s="18"/>
      <c r="C38" s="18"/>
      <c r="D38" s="23"/>
      <c r="E38" s="10" t="s">
        <v>76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3"/>
    </row>
    <row r="39" spans="1:26" ht="18.95" customHeight="1">
      <c r="A39" s="16" t="s">
        <v>599</v>
      </c>
      <c r="B39" s="16"/>
      <c r="C39" s="16"/>
      <c r="D39" s="16"/>
      <c r="E39" s="31" t="s">
        <v>563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8"/>
    </row>
    <row r="40" spans="1:26" ht="18.95" customHeight="1">
      <c r="A40" s="15"/>
      <c r="B40" s="19"/>
      <c r="C40" s="19"/>
      <c r="D40" s="26"/>
      <c r="E40" s="15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6"/>
    </row>
    <row r="41" spans="1:26" ht="18.95" customHeight="1">
      <c r="A41" s="16"/>
      <c r="B41" s="16"/>
      <c r="C41" s="16"/>
      <c r="D41" s="16"/>
      <c r="E41" s="15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6"/>
    </row>
  </sheetData>
  <mergeCells count="123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8:D38"/>
    <mergeCell ref="E38:Z38"/>
    <mergeCell ref="A39:D39"/>
    <mergeCell ref="E39:Z39"/>
    <mergeCell ref="A40:D40"/>
    <mergeCell ref="E40:Z40"/>
    <mergeCell ref="A41:D41"/>
    <mergeCell ref="E41:Z41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4"/>
  <sheetViews>
    <sheetView view="pageBreakPreview" zoomScaleSheetLayoutView="100"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226</v>
      </c>
      <c r="F2" s="32" t="s">
        <v>388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378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333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4145.01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32153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284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45" t="s">
        <v>10</v>
      </c>
      <c r="B12" s="145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23</v>
      </c>
      <c r="L12" s="42"/>
      <c r="M12" s="42"/>
      <c r="N12" s="42"/>
      <c r="O12" s="42">
        <v>47</v>
      </c>
      <c r="P12" s="42"/>
      <c r="Q12" s="42"/>
      <c r="R12" s="42"/>
      <c r="S12" s="42">
        <v>75</v>
      </c>
      <c r="T12" s="42"/>
      <c r="U12" s="42"/>
      <c r="V12" s="42"/>
      <c r="W12" s="42">
        <f t="shared" ref="W12:W24" si="0">(K12+O12+S12)/3</f>
        <v>48.333333333333336</v>
      </c>
      <c r="X12" s="42"/>
      <c r="Y12" s="42"/>
      <c r="Z12" s="42"/>
    </row>
    <row r="13" spans="1:26" ht="18.95" customHeight="1">
      <c r="A13" s="11"/>
      <c r="B13" s="11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1"/>
      <c r="B14" s="11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1"/>
      <c r="B15" s="11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23</v>
      </c>
      <c r="L15" s="42"/>
      <c r="M15" s="42"/>
      <c r="N15" s="42"/>
      <c r="O15" s="42">
        <f>SUM(O12:R14)</f>
        <v>47</v>
      </c>
      <c r="P15" s="42"/>
      <c r="Q15" s="42"/>
      <c r="R15" s="42"/>
      <c r="S15" s="42">
        <f>SUM(S12:V14)</f>
        <v>75</v>
      </c>
      <c r="T15" s="42"/>
      <c r="U15" s="42"/>
      <c r="V15" s="42"/>
      <c r="W15" s="42">
        <f t="shared" si="0"/>
        <v>48.333333333333336</v>
      </c>
      <c r="X15" s="42"/>
      <c r="Y15" s="42"/>
      <c r="Z15" s="42"/>
    </row>
    <row r="16" spans="1:26" ht="18.95" customHeight="1">
      <c r="A16" s="11" t="s">
        <v>1</v>
      </c>
      <c r="B16" s="11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2843</v>
      </c>
      <c r="L16" s="42"/>
      <c r="M16" s="42"/>
      <c r="N16" s="42"/>
      <c r="O16" s="42">
        <v>2931</v>
      </c>
      <c r="P16" s="42"/>
      <c r="Q16" s="42"/>
      <c r="R16" s="42"/>
      <c r="S16" s="42">
        <v>2983</v>
      </c>
      <c r="T16" s="42"/>
      <c r="U16" s="42"/>
      <c r="V16" s="42"/>
      <c r="W16" s="42">
        <f t="shared" si="0"/>
        <v>2919</v>
      </c>
      <c r="X16" s="42"/>
      <c r="Y16" s="42"/>
      <c r="Z16" s="42"/>
    </row>
    <row r="17" spans="1:26" ht="18.95" customHeight="1">
      <c r="A17" s="11"/>
      <c r="B17" s="11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31</v>
      </c>
      <c r="L17" s="42"/>
      <c r="M17" s="42"/>
      <c r="N17" s="42"/>
      <c r="O17" s="42">
        <v>47</v>
      </c>
      <c r="P17" s="42"/>
      <c r="Q17" s="42"/>
      <c r="R17" s="42"/>
      <c r="S17" s="42">
        <v>32</v>
      </c>
      <c r="T17" s="42"/>
      <c r="U17" s="42"/>
      <c r="V17" s="42"/>
      <c r="W17" s="42">
        <f t="shared" si="0"/>
        <v>36.666666666666664</v>
      </c>
      <c r="X17" s="42"/>
      <c r="Y17" s="42"/>
      <c r="Z17" s="42"/>
    </row>
    <row r="18" spans="1:26" ht="18.95" customHeight="1">
      <c r="A18" s="11"/>
      <c r="B18" s="11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433</v>
      </c>
      <c r="L18" s="42"/>
      <c r="M18" s="42"/>
      <c r="N18" s="42"/>
      <c r="O18" s="42">
        <v>788</v>
      </c>
      <c r="P18" s="42"/>
      <c r="Q18" s="42"/>
      <c r="R18" s="42"/>
      <c r="S18" s="42">
        <v>877</v>
      </c>
      <c r="T18" s="42"/>
      <c r="U18" s="42"/>
      <c r="V18" s="42"/>
      <c r="W18" s="42">
        <f t="shared" si="0"/>
        <v>699.33333333333337</v>
      </c>
      <c r="X18" s="42"/>
      <c r="Y18" s="42"/>
      <c r="Z18" s="42"/>
    </row>
    <row r="19" spans="1:26" ht="18.95" customHeight="1">
      <c r="A19" s="11"/>
      <c r="B19" s="11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2513</v>
      </c>
      <c r="L19" s="42"/>
      <c r="M19" s="42"/>
      <c r="N19" s="42"/>
      <c r="O19" s="42">
        <v>2956</v>
      </c>
      <c r="P19" s="42"/>
      <c r="Q19" s="42"/>
      <c r="R19" s="42"/>
      <c r="S19" s="42">
        <v>2866</v>
      </c>
      <c r="T19" s="42"/>
      <c r="U19" s="42"/>
      <c r="V19" s="42"/>
      <c r="W19" s="42">
        <f t="shared" si="0"/>
        <v>2778.3333333333335</v>
      </c>
      <c r="X19" s="42"/>
      <c r="Y19" s="42"/>
      <c r="Z19" s="42"/>
    </row>
    <row r="20" spans="1:26" ht="18.95" customHeight="1">
      <c r="A20" s="11"/>
      <c r="B20" s="11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4714</v>
      </c>
      <c r="L20" s="42"/>
      <c r="M20" s="42"/>
      <c r="N20" s="42"/>
      <c r="O20" s="42">
        <v>5891</v>
      </c>
      <c r="P20" s="42"/>
      <c r="Q20" s="42"/>
      <c r="R20" s="42"/>
      <c r="S20" s="42">
        <v>6618</v>
      </c>
      <c r="T20" s="42"/>
      <c r="U20" s="42"/>
      <c r="V20" s="42"/>
      <c r="W20" s="42">
        <f t="shared" si="0"/>
        <v>5741</v>
      </c>
      <c r="X20" s="42"/>
      <c r="Y20" s="42"/>
      <c r="Z20" s="42"/>
    </row>
    <row r="21" spans="1:26" ht="18.95" customHeight="1">
      <c r="A21" s="11"/>
      <c r="B21" s="11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654</v>
      </c>
      <c r="L21" s="42"/>
      <c r="M21" s="42"/>
      <c r="N21" s="42"/>
      <c r="O21" s="42">
        <v>664</v>
      </c>
      <c r="P21" s="42"/>
      <c r="Q21" s="42"/>
      <c r="R21" s="42"/>
      <c r="S21" s="42">
        <v>555</v>
      </c>
      <c r="T21" s="42"/>
      <c r="U21" s="42"/>
      <c r="V21" s="42"/>
      <c r="W21" s="42">
        <f t="shared" si="0"/>
        <v>624.33333333333337</v>
      </c>
      <c r="X21" s="42"/>
      <c r="Y21" s="42"/>
      <c r="Z21" s="42"/>
    </row>
    <row r="22" spans="1:26" ht="18.95" customHeight="1">
      <c r="A22" s="11"/>
      <c r="B22" s="11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540</v>
      </c>
      <c r="L22" s="42"/>
      <c r="M22" s="42"/>
      <c r="N22" s="42"/>
      <c r="O22" s="42">
        <v>95</v>
      </c>
      <c r="P22" s="42"/>
      <c r="Q22" s="42"/>
      <c r="R22" s="42"/>
      <c r="S22" s="42">
        <v>2280</v>
      </c>
      <c r="T22" s="42"/>
      <c r="U22" s="42"/>
      <c r="V22" s="42"/>
      <c r="W22" s="42">
        <f t="shared" si="0"/>
        <v>971.66666666666663</v>
      </c>
      <c r="X22" s="42"/>
      <c r="Y22" s="42"/>
      <c r="Z22" s="42"/>
    </row>
    <row r="23" spans="1:26" ht="18.95" customHeight="1">
      <c r="A23" s="11"/>
      <c r="B23" s="11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f>1334+1210+1116</f>
        <v>3660</v>
      </c>
      <c r="L23" s="42"/>
      <c r="M23" s="42"/>
      <c r="N23" s="42"/>
      <c r="O23" s="42">
        <f>1583+3080+666+38060</f>
        <v>43389</v>
      </c>
      <c r="P23" s="42"/>
      <c r="Q23" s="42"/>
      <c r="R23" s="42"/>
      <c r="S23" s="42">
        <v>1465</v>
      </c>
      <c r="T23" s="42"/>
      <c r="U23" s="42"/>
      <c r="V23" s="42"/>
      <c r="W23" s="42">
        <f t="shared" si="0"/>
        <v>16171.333333333334</v>
      </c>
      <c r="X23" s="42"/>
      <c r="Y23" s="42"/>
      <c r="Z23" s="42"/>
    </row>
    <row r="24" spans="1:26" ht="18.95" customHeight="1">
      <c r="A24" s="11"/>
      <c r="B24" s="11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15388</v>
      </c>
      <c r="L24" s="42"/>
      <c r="M24" s="42"/>
      <c r="N24" s="42"/>
      <c r="O24" s="42">
        <f>SUM(O16:R23)</f>
        <v>56761</v>
      </c>
      <c r="P24" s="42"/>
      <c r="Q24" s="42"/>
      <c r="R24" s="42"/>
      <c r="S24" s="42">
        <f>SUM(S16:V23)</f>
        <v>17676</v>
      </c>
      <c r="T24" s="42"/>
      <c r="U24" s="42"/>
      <c r="V24" s="42"/>
      <c r="W24" s="42">
        <f t="shared" si="0"/>
        <v>29941.666666666668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 t="s">
        <v>237</v>
      </c>
      <c r="L27" s="11"/>
      <c r="M27" s="11"/>
      <c r="N27" s="11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86" t="s">
        <v>375</v>
      </c>
      <c r="B28" s="86"/>
      <c r="C28" s="86"/>
      <c r="D28" s="86"/>
      <c r="E28" s="86"/>
      <c r="F28" s="86"/>
      <c r="G28" s="86"/>
      <c r="H28" s="86"/>
      <c r="I28" s="86"/>
      <c r="J28" s="86"/>
      <c r="K28" s="42">
        <v>189</v>
      </c>
      <c r="L28" s="42"/>
      <c r="M28" s="42"/>
      <c r="N28" s="42"/>
      <c r="O28" s="42">
        <v>185</v>
      </c>
      <c r="P28" s="42"/>
      <c r="Q28" s="42"/>
      <c r="R28" s="42"/>
      <c r="S28" s="42">
        <v>156</v>
      </c>
      <c r="T28" s="42"/>
      <c r="U28" s="42"/>
      <c r="V28" s="42"/>
      <c r="W28" s="42">
        <f>(K28+O28+S28)/3</f>
        <v>176.66666666666666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 t="s">
        <v>237</v>
      </c>
      <c r="B32" s="16"/>
      <c r="C32" s="16"/>
      <c r="D32" s="16"/>
      <c r="E32" s="31" t="s">
        <v>379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121">
        <v>136</v>
      </c>
      <c r="X32" s="122"/>
      <c r="Y32" s="122"/>
      <c r="Z32" s="123"/>
    </row>
    <row r="33" spans="1:26" ht="18.95" customHeight="1">
      <c r="A33" s="16" t="s">
        <v>237</v>
      </c>
      <c r="B33" s="16"/>
      <c r="C33" s="16"/>
      <c r="D33" s="16"/>
      <c r="E33" s="31" t="s">
        <v>380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121">
        <v>1210</v>
      </c>
      <c r="X33" s="122"/>
      <c r="Y33" s="122"/>
      <c r="Z33" s="123"/>
    </row>
    <row r="34" spans="1:26" ht="18.95" customHeight="1">
      <c r="A34" s="16" t="s">
        <v>237</v>
      </c>
      <c r="B34" s="16"/>
      <c r="C34" s="16"/>
      <c r="D34" s="16"/>
      <c r="E34" s="31" t="s">
        <v>381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121">
        <v>1116</v>
      </c>
      <c r="X34" s="122"/>
      <c r="Y34" s="122"/>
      <c r="Z34" s="123"/>
    </row>
    <row r="35" spans="1:26" ht="18.95" customHeight="1">
      <c r="A35" s="16" t="s">
        <v>239</v>
      </c>
      <c r="B35" s="16"/>
      <c r="C35" s="16"/>
      <c r="D35" s="16"/>
      <c r="E35" s="31" t="s">
        <v>57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121">
        <v>3080</v>
      </c>
      <c r="X35" s="122"/>
      <c r="Y35" s="122"/>
      <c r="Z35" s="123"/>
    </row>
    <row r="36" spans="1:26" ht="18.95" customHeight="1">
      <c r="A36" s="16" t="s">
        <v>239</v>
      </c>
      <c r="B36" s="16"/>
      <c r="C36" s="16"/>
      <c r="D36" s="16"/>
      <c r="E36" s="31" t="s">
        <v>383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48"/>
      <c r="W36" s="121">
        <v>666</v>
      </c>
      <c r="X36" s="122"/>
      <c r="Y36" s="122"/>
      <c r="Z36" s="123"/>
    </row>
    <row r="37" spans="1:26" ht="18.95" customHeight="1">
      <c r="A37" s="16" t="s">
        <v>239</v>
      </c>
      <c r="B37" s="16"/>
      <c r="C37" s="16"/>
      <c r="D37" s="16"/>
      <c r="E37" s="31" t="s">
        <v>298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48"/>
      <c r="W37" s="121">
        <v>38060</v>
      </c>
      <c r="X37" s="122"/>
      <c r="Y37" s="122"/>
      <c r="Z37" s="123"/>
    </row>
    <row r="38" spans="1:26" ht="18.95" customHeight="1"/>
    <row r="39" spans="1:26" ht="18.95" customHeight="1">
      <c r="A39" s="9" t="s">
        <v>178</v>
      </c>
    </row>
    <row r="40" spans="1:26" ht="18.95" customHeight="1">
      <c r="A40" s="10" t="s">
        <v>81</v>
      </c>
      <c r="B40" s="18"/>
      <c r="C40" s="18"/>
      <c r="D40" s="23"/>
      <c r="E40" s="10" t="s">
        <v>76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23"/>
    </row>
    <row r="41" spans="1:26" ht="18.95" customHeight="1">
      <c r="A41" s="16" t="s">
        <v>306</v>
      </c>
      <c r="B41" s="16"/>
      <c r="C41" s="16"/>
      <c r="D41" s="16"/>
      <c r="E41" s="68" t="s">
        <v>90</v>
      </c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7"/>
    </row>
    <row r="42" spans="1:26" ht="18.95" customHeight="1">
      <c r="A42" s="16" t="s">
        <v>306</v>
      </c>
      <c r="B42" s="16"/>
      <c r="C42" s="16"/>
      <c r="D42" s="16"/>
      <c r="E42" s="68" t="s">
        <v>384</v>
      </c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7"/>
    </row>
    <row r="43" spans="1:26" ht="18.95" customHeight="1">
      <c r="A43" s="16" t="s">
        <v>306</v>
      </c>
      <c r="B43" s="16"/>
      <c r="C43" s="16"/>
      <c r="D43" s="16"/>
      <c r="E43" s="68" t="s">
        <v>386</v>
      </c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7"/>
    </row>
    <row r="44" spans="1:26" ht="18.95" customHeight="1">
      <c r="A44" s="56" t="s">
        <v>377</v>
      </c>
      <c r="B44" s="56"/>
      <c r="C44" s="56"/>
      <c r="D44" s="56"/>
      <c r="E44" s="68" t="s">
        <v>387</v>
      </c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7"/>
    </row>
  </sheetData>
  <mergeCells count="129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40:D40"/>
    <mergeCell ref="E40:Z40"/>
    <mergeCell ref="A41:D41"/>
    <mergeCell ref="E41:Z41"/>
    <mergeCell ref="A42:D42"/>
    <mergeCell ref="E42:Z42"/>
    <mergeCell ref="A43:D43"/>
    <mergeCell ref="E43:Z43"/>
    <mergeCell ref="A44:D44"/>
    <mergeCell ref="E44:Z44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scale="98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6"/>
  <sheetViews>
    <sheetView view="pageBreakPreview" zoomScaleSheetLayoutView="100"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227</v>
      </c>
      <c r="F2" s="32" t="s">
        <v>172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125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4324.26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 t="s">
        <v>392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284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0</v>
      </c>
      <c r="L14" s="42"/>
      <c r="M14" s="42"/>
      <c r="N14" s="42"/>
      <c r="O14" s="42">
        <v>0</v>
      </c>
      <c r="P14" s="42"/>
      <c r="Q14" s="42"/>
      <c r="R14" s="42"/>
      <c r="S14" s="42">
        <v>0</v>
      </c>
      <c r="T14" s="42"/>
      <c r="U14" s="42"/>
      <c r="V14" s="42"/>
      <c r="W14" s="42">
        <f t="shared" si="0"/>
        <v>0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0</v>
      </c>
      <c r="L15" s="42"/>
      <c r="M15" s="42"/>
      <c r="N15" s="42"/>
      <c r="O15" s="42">
        <f>SUM(O12:R14)</f>
        <v>0</v>
      </c>
      <c r="P15" s="42"/>
      <c r="Q15" s="42"/>
      <c r="R15" s="42"/>
      <c r="S15" s="42">
        <f>SUM(S12:V14)</f>
        <v>0</v>
      </c>
      <c r="T15" s="42"/>
      <c r="U15" s="42"/>
      <c r="V15" s="42"/>
      <c r="W15" s="42">
        <f t="shared" si="0"/>
        <v>0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3429</v>
      </c>
      <c r="L16" s="42"/>
      <c r="M16" s="42"/>
      <c r="N16" s="42"/>
      <c r="O16" s="42">
        <v>3462</v>
      </c>
      <c r="P16" s="42"/>
      <c r="Q16" s="42"/>
      <c r="R16" s="42"/>
      <c r="S16" s="42">
        <v>3679</v>
      </c>
      <c r="T16" s="42"/>
      <c r="U16" s="42"/>
      <c r="V16" s="42"/>
      <c r="W16" s="42">
        <f t="shared" si="0"/>
        <v>3523.3333333333335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31</v>
      </c>
      <c r="L17" s="42"/>
      <c r="M17" s="42"/>
      <c r="N17" s="42"/>
      <c r="O17" s="42">
        <v>31</v>
      </c>
      <c r="P17" s="42"/>
      <c r="Q17" s="42"/>
      <c r="R17" s="42"/>
      <c r="S17" s="42">
        <v>31</v>
      </c>
      <c r="T17" s="42"/>
      <c r="U17" s="42"/>
      <c r="V17" s="42"/>
      <c r="W17" s="42">
        <f t="shared" si="0"/>
        <v>31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723</v>
      </c>
      <c r="L18" s="42"/>
      <c r="M18" s="42"/>
      <c r="N18" s="42"/>
      <c r="O18" s="42">
        <v>1327</v>
      </c>
      <c r="P18" s="42"/>
      <c r="Q18" s="42"/>
      <c r="R18" s="42"/>
      <c r="S18" s="42">
        <v>370</v>
      </c>
      <c r="T18" s="42"/>
      <c r="U18" s="42"/>
      <c r="V18" s="42"/>
      <c r="W18" s="42">
        <f t="shared" si="0"/>
        <v>806.66666666666663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4234</v>
      </c>
      <c r="L19" s="42"/>
      <c r="M19" s="42"/>
      <c r="N19" s="42"/>
      <c r="O19" s="42">
        <v>3628</v>
      </c>
      <c r="P19" s="42"/>
      <c r="Q19" s="42"/>
      <c r="R19" s="42"/>
      <c r="S19" s="42">
        <v>4822</v>
      </c>
      <c r="T19" s="42"/>
      <c r="U19" s="42"/>
      <c r="V19" s="42"/>
      <c r="W19" s="42">
        <f t="shared" si="0"/>
        <v>4228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7141</v>
      </c>
      <c r="L20" s="42"/>
      <c r="M20" s="42"/>
      <c r="N20" s="42"/>
      <c r="O20" s="42">
        <v>5732</v>
      </c>
      <c r="P20" s="42"/>
      <c r="Q20" s="42"/>
      <c r="R20" s="42"/>
      <c r="S20" s="42">
        <v>8219</v>
      </c>
      <c r="T20" s="42"/>
      <c r="U20" s="42"/>
      <c r="V20" s="42"/>
      <c r="W20" s="42">
        <f t="shared" si="0"/>
        <v>7030.666666666667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544</v>
      </c>
      <c r="L21" s="42"/>
      <c r="M21" s="42"/>
      <c r="N21" s="42"/>
      <c r="O21" s="42">
        <v>553</v>
      </c>
      <c r="P21" s="42"/>
      <c r="Q21" s="42"/>
      <c r="R21" s="42"/>
      <c r="S21" s="42">
        <v>555</v>
      </c>
      <c r="T21" s="42"/>
      <c r="U21" s="42"/>
      <c r="V21" s="42"/>
      <c r="W21" s="42">
        <f t="shared" si="0"/>
        <v>550.66666666666663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930</v>
      </c>
      <c r="L22" s="42"/>
      <c r="M22" s="42"/>
      <c r="N22" s="42"/>
      <c r="O22" s="42">
        <v>1315</v>
      </c>
      <c r="P22" s="42"/>
      <c r="Q22" s="42"/>
      <c r="R22" s="42"/>
      <c r="S22" s="42">
        <v>1069</v>
      </c>
      <c r="T22" s="42"/>
      <c r="U22" s="42"/>
      <c r="V22" s="42"/>
      <c r="W22" s="42">
        <f t="shared" si="0"/>
        <v>1104.6666666666667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3123</v>
      </c>
      <c r="L23" s="42"/>
      <c r="M23" s="42"/>
      <c r="N23" s="42"/>
      <c r="O23" s="42">
        <v>1575</v>
      </c>
      <c r="P23" s="42"/>
      <c r="Q23" s="42"/>
      <c r="R23" s="42"/>
      <c r="S23" s="42">
        <v>2269</v>
      </c>
      <c r="T23" s="42"/>
      <c r="U23" s="42"/>
      <c r="V23" s="42"/>
      <c r="W23" s="42">
        <f t="shared" si="0"/>
        <v>2322.3333333333335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20155</v>
      </c>
      <c r="L24" s="42"/>
      <c r="M24" s="42"/>
      <c r="N24" s="42"/>
      <c r="O24" s="42">
        <f>SUM(O16:R23)</f>
        <v>17623</v>
      </c>
      <c r="P24" s="42"/>
      <c r="Q24" s="42"/>
      <c r="R24" s="42"/>
      <c r="S24" s="42">
        <f>SUM(S16:V23)</f>
        <v>21014</v>
      </c>
      <c r="T24" s="42"/>
      <c r="U24" s="42"/>
      <c r="V24" s="42"/>
      <c r="W24" s="42">
        <f t="shared" si="0"/>
        <v>19597.333333333332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86" t="s">
        <v>277</v>
      </c>
      <c r="B28" s="86"/>
      <c r="C28" s="86"/>
      <c r="D28" s="86"/>
      <c r="E28" s="86"/>
      <c r="F28" s="86"/>
      <c r="G28" s="86"/>
      <c r="H28" s="86"/>
      <c r="I28" s="86"/>
      <c r="J28" s="86"/>
      <c r="K28" s="42">
        <v>85</v>
      </c>
      <c r="L28" s="42"/>
      <c r="M28" s="42"/>
      <c r="N28" s="42"/>
      <c r="O28" s="42">
        <v>90</v>
      </c>
      <c r="P28" s="42"/>
      <c r="Q28" s="42"/>
      <c r="R28" s="42"/>
      <c r="S28" s="42">
        <v>108</v>
      </c>
      <c r="T28" s="42"/>
      <c r="U28" s="42"/>
      <c r="V28" s="42"/>
      <c r="W28" s="42">
        <f>(K28+O28+S28)/3</f>
        <v>94.333333333333329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5" t="s">
        <v>237</v>
      </c>
      <c r="B32" s="19"/>
      <c r="C32" s="19"/>
      <c r="D32" s="26"/>
      <c r="E32" s="31" t="s">
        <v>396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8"/>
      <c r="W32" s="42">
        <v>125</v>
      </c>
      <c r="X32" s="42"/>
      <c r="Y32" s="42"/>
      <c r="Z32" s="42"/>
    </row>
    <row r="33" spans="1:26" ht="18.95" customHeight="1">
      <c r="A33" s="15" t="s">
        <v>237</v>
      </c>
      <c r="B33" s="19"/>
      <c r="C33" s="19"/>
      <c r="D33" s="26"/>
      <c r="E33" s="31" t="s">
        <v>397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>
        <v>218</v>
      </c>
      <c r="X33" s="42"/>
      <c r="Y33" s="42"/>
      <c r="Z33" s="42"/>
    </row>
    <row r="34" spans="1:26" ht="18.95" customHeight="1">
      <c r="A34" s="16" t="s">
        <v>237</v>
      </c>
      <c r="B34" s="16"/>
      <c r="C34" s="16"/>
      <c r="D34" s="16"/>
      <c r="E34" s="31" t="s">
        <v>398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121">
        <v>316</v>
      </c>
      <c r="X34" s="122"/>
      <c r="Y34" s="122"/>
      <c r="Z34" s="123"/>
    </row>
    <row r="35" spans="1:26" ht="18.95" customHeight="1">
      <c r="A35" s="16" t="s">
        <v>237</v>
      </c>
      <c r="B35" s="16"/>
      <c r="C35" s="16"/>
      <c r="D35" s="16"/>
      <c r="E35" s="31" t="s">
        <v>399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121">
        <v>165</v>
      </c>
      <c r="X35" s="122"/>
      <c r="Y35" s="122"/>
      <c r="Z35" s="123"/>
    </row>
    <row r="36" spans="1:26" ht="18.95" customHeight="1">
      <c r="A36" s="16" t="s">
        <v>237</v>
      </c>
      <c r="B36" s="16"/>
      <c r="C36" s="16"/>
      <c r="D36" s="16"/>
      <c r="E36" s="31" t="s">
        <v>400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48"/>
      <c r="W36" s="121">
        <v>1760</v>
      </c>
      <c r="X36" s="122"/>
      <c r="Y36" s="122"/>
      <c r="Z36" s="123"/>
    </row>
    <row r="37" spans="1:26" ht="18.95" customHeight="1">
      <c r="A37" s="16" t="s">
        <v>239</v>
      </c>
      <c r="B37" s="16"/>
      <c r="C37" s="16"/>
      <c r="D37" s="16"/>
      <c r="E37" s="31" t="s">
        <v>402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48"/>
      <c r="W37" s="121">
        <v>502</v>
      </c>
      <c r="X37" s="122"/>
      <c r="Y37" s="122"/>
      <c r="Z37" s="123"/>
    </row>
    <row r="38" spans="1:26" ht="18.95" customHeight="1">
      <c r="A38" s="16" t="s">
        <v>239</v>
      </c>
      <c r="B38" s="16"/>
      <c r="C38" s="16"/>
      <c r="D38" s="16"/>
      <c r="E38" s="31" t="s">
        <v>405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48"/>
      <c r="W38" s="121">
        <v>23485</v>
      </c>
      <c r="X38" s="122"/>
      <c r="Y38" s="122"/>
      <c r="Z38" s="123"/>
    </row>
    <row r="39" spans="1:26" ht="18.95" customHeight="1">
      <c r="A39" s="16" t="s">
        <v>230</v>
      </c>
      <c r="B39" s="16"/>
      <c r="C39" s="16"/>
      <c r="D39" s="16"/>
      <c r="E39" s="31" t="s">
        <v>197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48"/>
      <c r="W39" s="121">
        <v>2200</v>
      </c>
      <c r="X39" s="122"/>
      <c r="Y39" s="122"/>
      <c r="Z39" s="123"/>
    </row>
    <row r="40" spans="1:26" ht="18.95" customHeight="1"/>
    <row r="41" spans="1:26" ht="18.95" customHeight="1">
      <c r="A41" s="9" t="s">
        <v>178</v>
      </c>
    </row>
    <row r="42" spans="1:26" ht="18.95" customHeight="1">
      <c r="A42" s="10" t="s">
        <v>81</v>
      </c>
      <c r="B42" s="18"/>
      <c r="C42" s="18"/>
      <c r="D42" s="23"/>
      <c r="E42" s="10" t="s">
        <v>76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23"/>
    </row>
    <row r="43" spans="1:26" ht="18.95" customHeight="1">
      <c r="A43" s="16" t="s">
        <v>306</v>
      </c>
      <c r="B43" s="16"/>
      <c r="C43" s="16"/>
      <c r="D43" s="16"/>
      <c r="E43" s="146" t="s">
        <v>409</v>
      </c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8"/>
    </row>
    <row r="44" spans="1:26" ht="18.95" customHeight="1">
      <c r="A44" s="16" t="s">
        <v>306</v>
      </c>
      <c r="B44" s="16"/>
      <c r="C44" s="16"/>
      <c r="D44" s="16"/>
      <c r="E44" s="68" t="s">
        <v>412</v>
      </c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7"/>
    </row>
    <row r="45" spans="1:26" ht="18.95" customHeight="1">
      <c r="A45" s="16" t="s">
        <v>306</v>
      </c>
      <c r="B45" s="16"/>
      <c r="C45" s="16"/>
      <c r="D45" s="16"/>
      <c r="E45" s="68" t="s">
        <v>413</v>
      </c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7"/>
    </row>
    <row r="46" spans="1:26" ht="18.95" customHeight="1">
      <c r="A46" s="16" t="s">
        <v>389</v>
      </c>
      <c r="B46" s="16"/>
      <c r="C46" s="16"/>
      <c r="D46" s="16"/>
      <c r="E46" s="146" t="s">
        <v>296</v>
      </c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8"/>
    </row>
  </sheetData>
  <mergeCells count="135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38:D38"/>
    <mergeCell ref="E38:V38"/>
    <mergeCell ref="W38:Z38"/>
    <mergeCell ref="A39:D39"/>
    <mergeCell ref="E39:V39"/>
    <mergeCell ref="W39:Z39"/>
    <mergeCell ref="A42:D42"/>
    <mergeCell ref="E42:Z42"/>
    <mergeCell ref="A43:D43"/>
    <mergeCell ref="E43:Z43"/>
    <mergeCell ref="A44:D44"/>
    <mergeCell ref="E44:Z44"/>
    <mergeCell ref="A45:D45"/>
    <mergeCell ref="E45:Z45"/>
    <mergeCell ref="A46:D46"/>
    <mergeCell ref="E46:Z46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scale="94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6"/>
  <sheetViews>
    <sheetView tabSelected="1" view="pageBreakPreview" zoomScaleSheetLayoutView="100" workbookViewId="0">
      <selection activeCell="S22" sqref="S22:V22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38</v>
      </c>
      <c r="F2" s="32" t="s">
        <v>50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414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1" t="s">
        <v>130</v>
      </c>
      <c r="B4" s="11"/>
      <c r="C4" s="11"/>
      <c r="D4" s="11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1" t="s">
        <v>48</v>
      </c>
      <c r="B5" s="11"/>
      <c r="C5" s="11"/>
      <c r="D5" s="11"/>
      <c r="E5" s="29">
        <v>908.75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1" t="s">
        <v>14</v>
      </c>
      <c r="B6" s="11"/>
      <c r="C6" s="11"/>
      <c r="D6" s="11"/>
      <c r="E6" s="30">
        <v>43131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1" t="s">
        <v>4</v>
      </c>
      <c r="B7" s="11"/>
      <c r="C7" s="11"/>
      <c r="D7" s="11"/>
      <c r="E7" s="28" t="s">
        <v>284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12" t="s">
        <v>10</v>
      </c>
      <c r="B12" s="12"/>
      <c r="C12" s="12" t="s">
        <v>17</v>
      </c>
      <c r="D12" s="12"/>
      <c r="E12" s="12"/>
      <c r="F12" s="12"/>
      <c r="G12" s="12"/>
      <c r="H12" s="12"/>
      <c r="I12" s="12"/>
      <c r="J12" s="12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13"/>
      <c r="B13" s="13"/>
      <c r="C13" s="13" t="s">
        <v>21</v>
      </c>
      <c r="D13" s="13"/>
      <c r="E13" s="13"/>
      <c r="F13" s="13"/>
      <c r="G13" s="13"/>
      <c r="H13" s="13"/>
      <c r="I13" s="13"/>
      <c r="J13" s="13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13"/>
      <c r="B14" s="13"/>
      <c r="C14" s="13" t="s">
        <v>9</v>
      </c>
      <c r="D14" s="13"/>
      <c r="E14" s="13"/>
      <c r="F14" s="13"/>
      <c r="G14" s="13"/>
      <c r="H14" s="13"/>
      <c r="I14" s="13"/>
      <c r="J14" s="13"/>
      <c r="K14" s="42">
        <v>18922</v>
      </c>
      <c r="L14" s="42"/>
      <c r="M14" s="42"/>
      <c r="N14" s="42"/>
      <c r="O14" s="42">
        <v>18972</v>
      </c>
      <c r="P14" s="42"/>
      <c r="Q14" s="42"/>
      <c r="R14" s="42"/>
      <c r="S14" s="42">
        <v>19114</v>
      </c>
      <c r="T14" s="42"/>
      <c r="U14" s="42"/>
      <c r="V14" s="42"/>
      <c r="W14" s="42">
        <f t="shared" si="0"/>
        <v>19002.666666666668</v>
      </c>
      <c r="X14" s="42"/>
      <c r="Y14" s="42"/>
      <c r="Z14" s="42"/>
    </row>
    <row r="15" spans="1:26" ht="18.95" customHeight="1">
      <c r="A15" s="13"/>
      <c r="B15" s="13"/>
      <c r="C15" s="13" t="s">
        <v>27</v>
      </c>
      <c r="D15" s="13"/>
      <c r="E15" s="13"/>
      <c r="F15" s="13"/>
      <c r="G15" s="13"/>
      <c r="H15" s="13"/>
      <c r="I15" s="13"/>
      <c r="J15" s="13"/>
      <c r="K15" s="42">
        <f>SUM(K12:N14)</f>
        <v>18922</v>
      </c>
      <c r="L15" s="42"/>
      <c r="M15" s="42"/>
      <c r="N15" s="42"/>
      <c r="O15" s="42">
        <f>SUM(O12:R14)</f>
        <v>18972</v>
      </c>
      <c r="P15" s="42"/>
      <c r="Q15" s="42"/>
      <c r="R15" s="42"/>
      <c r="S15" s="42">
        <f>SUM(S12:V14)</f>
        <v>19114</v>
      </c>
      <c r="T15" s="42"/>
      <c r="U15" s="42"/>
      <c r="V15" s="42"/>
      <c r="W15" s="42">
        <f t="shared" si="0"/>
        <v>19002.666666666668</v>
      </c>
      <c r="X15" s="42"/>
      <c r="Y15" s="42"/>
      <c r="Z15" s="42"/>
    </row>
    <row r="16" spans="1:26" ht="18.95" customHeight="1">
      <c r="A16" s="13" t="s">
        <v>1</v>
      </c>
      <c r="B16" s="13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11761</v>
      </c>
      <c r="L16" s="42"/>
      <c r="M16" s="42"/>
      <c r="N16" s="42"/>
      <c r="O16" s="42">
        <v>11947</v>
      </c>
      <c r="P16" s="42"/>
      <c r="Q16" s="42"/>
      <c r="R16" s="42"/>
      <c r="S16" s="42">
        <v>11651</v>
      </c>
      <c r="T16" s="42"/>
      <c r="U16" s="42"/>
      <c r="V16" s="42"/>
      <c r="W16" s="42">
        <f t="shared" si="0"/>
        <v>11786.333333333334</v>
      </c>
      <c r="X16" s="42"/>
      <c r="Y16" s="42"/>
      <c r="Z16" s="42"/>
    </row>
    <row r="17" spans="1:26" ht="18.95" customHeight="1">
      <c r="A17" s="13"/>
      <c r="B17" s="13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98</v>
      </c>
      <c r="L17" s="42"/>
      <c r="M17" s="42"/>
      <c r="N17" s="42"/>
      <c r="O17" s="42">
        <v>103</v>
      </c>
      <c r="P17" s="42"/>
      <c r="Q17" s="42"/>
      <c r="R17" s="42"/>
      <c r="S17" s="42">
        <v>103</v>
      </c>
      <c r="T17" s="42"/>
      <c r="U17" s="42"/>
      <c r="V17" s="42"/>
      <c r="W17" s="42">
        <f t="shared" si="0"/>
        <v>101.33333333333333</v>
      </c>
      <c r="X17" s="42"/>
      <c r="Y17" s="42"/>
      <c r="Z17" s="42"/>
    </row>
    <row r="18" spans="1:26" ht="18.95" customHeight="1">
      <c r="A18" s="13"/>
      <c r="B18" s="13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2503</v>
      </c>
      <c r="L18" s="42"/>
      <c r="M18" s="42"/>
      <c r="N18" s="42"/>
      <c r="O18" s="42">
        <v>2510</v>
      </c>
      <c r="P18" s="42"/>
      <c r="Q18" s="42"/>
      <c r="R18" s="42"/>
      <c r="S18" s="42">
        <v>2508</v>
      </c>
      <c r="T18" s="42"/>
      <c r="U18" s="42"/>
      <c r="V18" s="42"/>
      <c r="W18" s="42">
        <f t="shared" si="0"/>
        <v>2507</v>
      </c>
      <c r="X18" s="42"/>
      <c r="Y18" s="42"/>
      <c r="Z18" s="42"/>
    </row>
    <row r="19" spans="1:26" ht="18.95" customHeight="1">
      <c r="A19" s="13"/>
      <c r="B19" s="13"/>
      <c r="C19" s="21"/>
      <c r="D19" s="25"/>
      <c r="E19" s="25"/>
      <c r="F19" s="37"/>
      <c r="G19" s="39" t="s">
        <v>49</v>
      </c>
      <c r="H19" s="40"/>
      <c r="I19" s="40"/>
      <c r="J19" s="41"/>
      <c r="K19" s="42">
        <v>1685</v>
      </c>
      <c r="L19" s="42"/>
      <c r="M19" s="42"/>
      <c r="N19" s="42"/>
      <c r="O19" s="42">
        <v>1665</v>
      </c>
      <c r="P19" s="42"/>
      <c r="Q19" s="42"/>
      <c r="R19" s="42"/>
      <c r="S19" s="42">
        <v>1848</v>
      </c>
      <c r="T19" s="42"/>
      <c r="U19" s="42"/>
      <c r="V19" s="42"/>
      <c r="W19" s="42">
        <f t="shared" si="0"/>
        <v>1732.6666666666667</v>
      </c>
      <c r="X19" s="42"/>
      <c r="Y19" s="42"/>
      <c r="Z19" s="42"/>
    </row>
    <row r="20" spans="1:26" ht="18.95" customHeight="1">
      <c r="A20" s="13"/>
      <c r="B20" s="13"/>
      <c r="C20" s="13" t="s">
        <v>51</v>
      </c>
      <c r="D20" s="13"/>
      <c r="E20" s="13"/>
      <c r="F20" s="13"/>
      <c r="G20" s="13"/>
      <c r="H20" s="13"/>
      <c r="I20" s="13"/>
      <c r="J20" s="13"/>
      <c r="K20" s="42">
        <v>38549</v>
      </c>
      <c r="L20" s="42"/>
      <c r="M20" s="42"/>
      <c r="N20" s="42"/>
      <c r="O20" s="42">
        <v>39345</v>
      </c>
      <c r="P20" s="42"/>
      <c r="Q20" s="42"/>
      <c r="R20" s="42"/>
      <c r="S20" s="42">
        <v>41652</v>
      </c>
      <c r="T20" s="42"/>
      <c r="U20" s="42"/>
      <c r="V20" s="42"/>
      <c r="W20" s="42">
        <f t="shared" si="0"/>
        <v>39848.666666666664</v>
      </c>
      <c r="X20" s="42"/>
      <c r="Y20" s="42"/>
      <c r="Z20" s="42"/>
    </row>
    <row r="21" spans="1:26" ht="18.95" customHeight="1">
      <c r="A21" s="13"/>
      <c r="B21" s="13"/>
      <c r="C21" s="22" t="s">
        <v>68</v>
      </c>
      <c r="D21" s="22"/>
      <c r="E21" s="22"/>
      <c r="F21" s="22"/>
      <c r="G21" s="22"/>
      <c r="H21" s="22"/>
      <c r="I21" s="22"/>
      <c r="J21" s="22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13"/>
      <c r="B22" s="13"/>
      <c r="C22" s="13" t="s">
        <v>56</v>
      </c>
      <c r="D22" s="13"/>
      <c r="E22" s="13"/>
      <c r="F22" s="13"/>
      <c r="G22" s="13"/>
      <c r="H22" s="13"/>
      <c r="I22" s="13"/>
      <c r="J22" s="13"/>
      <c r="K22" s="42">
        <v>952</v>
      </c>
      <c r="L22" s="42"/>
      <c r="M22" s="42"/>
      <c r="N22" s="42"/>
      <c r="O22" s="42">
        <v>492</v>
      </c>
      <c r="P22" s="42"/>
      <c r="Q22" s="42"/>
      <c r="R22" s="42"/>
      <c r="S22" s="42">
        <v>2392</v>
      </c>
      <c r="T22" s="42"/>
      <c r="U22" s="42"/>
      <c r="V22" s="42"/>
      <c r="W22" s="42">
        <f t="shared" si="0"/>
        <v>1278.6666666666667</v>
      </c>
      <c r="X22" s="42"/>
      <c r="Y22" s="42"/>
      <c r="Z22" s="42"/>
    </row>
    <row r="23" spans="1:26" ht="18.95" customHeight="1">
      <c r="A23" s="13"/>
      <c r="B23" s="13"/>
      <c r="C23" s="13" t="s">
        <v>60</v>
      </c>
      <c r="D23" s="13"/>
      <c r="E23" s="13"/>
      <c r="F23" s="13"/>
      <c r="G23" s="13"/>
      <c r="H23" s="13"/>
      <c r="I23" s="13"/>
      <c r="J23" s="13"/>
      <c r="K23" s="42">
        <v>24016</v>
      </c>
      <c r="L23" s="42"/>
      <c r="M23" s="42"/>
      <c r="N23" s="42"/>
      <c r="O23" s="42">
        <v>24173</v>
      </c>
      <c r="P23" s="42"/>
      <c r="Q23" s="42"/>
      <c r="R23" s="42"/>
      <c r="S23" s="42">
        <v>26535</v>
      </c>
      <c r="T23" s="42"/>
      <c r="U23" s="42"/>
      <c r="V23" s="42"/>
      <c r="W23" s="42">
        <f t="shared" si="0"/>
        <v>24908</v>
      </c>
      <c r="X23" s="42"/>
      <c r="Y23" s="42"/>
      <c r="Z23" s="42"/>
    </row>
    <row r="24" spans="1:26" ht="18.95" customHeight="1">
      <c r="A24" s="13"/>
      <c r="B24" s="13"/>
      <c r="C24" s="13" t="s">
        <v>27</v>
      </c>
      <c r="D24" s="13"/>
      <c r="E24" s="13"/>
      <c r="F24" s="13"/>
      <c r="G24" s="13"/>
      <c r="H24" s="13"/>
      <c r="I24" s="13"/>
      <c r="J24" s="13"/>
      <c r="K24" s="42">
        <f>SUM(K16:N23)</f>
        <v>79564</v>
      </c>
      <c r="L24" s="42"/>
      <c r="M24" s="42"/>
      <c r="N24" s="42"/>
      <c r="O24" s="42">
        <f>SUM(O16:R23)</f>
        <v>80235</v>
      </c>
      <c r="P24" s="42"/>
      <c r="Q24" s="42"/>
      <c r="R24" s="42"/>
      <c r="S24" s="42">
        <f>SUM(S16:V23)</f>
        <v>86689</v>
      </c>
      <c r="T24" s="42"/>
      <c r="U24" s="42"/>
      <c r="V24" s="42"/>
      <c r="W24" s="42">
        <f t="shared" si="0"/>
        <v>82162.666666666672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195</v>
      </c>
      <c r="B28" s="54"/>
      <c r="C28" s="54"/>
      <c r="D28" s="54"/>
      <c r="E28" s="54"/>
      <c r="F28" s="54"/>
      <c r="G28" s="54"/>
      <c r="H28" s="54"/>
      <c r="I28" s="54"/>
      <c r="J28" s="54"/>
      <c r="K28" s="42">
        <v>76256</v>
      </c>
      <c r="L28" s="42"/>
      <c r="M28" s="42"/>
      <c r="N28" s="42"/>
      <c r="O28" s="42">
        <v>74765</v>
      </c>
      <c r="P28" s="42"/>
      <c r="Q28" s="42"/>
      <c r="R28" s="42"/>
      <c r="S28" s="42">
        <v>74001</v>
      </c>
      <c r="T28" s="42"/>
      <c r="U28" s="42"/>
      <c r="V28" s="42"/>
      <c r="W28" s="42">
        <f>(K28+O28+S28)/3</f>
        <v>75007.333333333328</v>
      </c>
      <c r="X28" s="42"/>
      <c r="Y28" s="42"/>
      <c r="Z28" s="42"/>
    </row>
    <row r="29" spans="1:26" ht="18.95" customHeight="1"/>
    <row r="30" spans="1:26" ht="18.95" customHeight="1">
      <c r="A30" s="9" t="s">
        <v>290</v>
      </c>
    </row>
    <row r="31" spans="1:26" ht="18.95" customHeight="1">
      <c r="A31" s="10" t="s">
        <v>81</v>
      </c>
      <c r="B31" s="18"/>
      <c r="C31" s="18"/>
      <c r="D31" s="23"/>
      <c r="E31" s="10" t="s">
        <v>76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23"/>
      <c r="W31" s="10" t="s">
        <v>84</v>
      </c>
      <c r="X31" s="18"/>
      <c r="Y31" s="18"/>
      <c r="Z31" s="23"/>
    </row>
    <row r="32" spans="1:26" ht="18.95" customHeight="1">
      <c r="A32" s="16" t="s">
        <v>237</v>
      </c>
      <c r="B32" s="16"/>
      <c r="C32" s="16"/>
      <c r="D32" s="16"/>
      <c r="E32" s="108" t="s">
        <v>416</v>
      </c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42">
        <v>264</v>
      </c>
      <c r="X32" s="42"/>
      <c r="Y32" s="42"/>
      <c r="Z32" s="42"/>
    </row>
    <row r="33" spans="1:26" ht="18.95" customHeight="1">
      <c r="A33" s="16" t="s">
        <v>237</v>
      </c>
      <c r="B33" s="16"/>
      <c r="C33" s="16"/>
      <c r="D33" s="16"/>
      <c r="E33" s="108" t="s">
        <v>417</v>
      </c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19">
        <v>126</v>
      </c>
      <c r="X33" s="119"/>
      <c r="Y33" s="119"/>
      <c r="Z33" s="119"/>
    </row>
    <row r="34" spans="1:26" ht="18.95" customHeight="1">
      <c r="A34" s="16" t="s">
        <v>239</v>
      </c>
      <c r="B34" s="16"/>
      <c r="C34" s="16"/>
      <c r="D34" s="16"/>
      <c r="E34" s="108" t="s">
        <v>69</v>
      </c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19">
        <v>152</v>
      </c>
      <c r="X34" s="119"/>
      <c r="Y34" s="119"/>
      <c r="Z34" s="119"/>
    </row>
    <row r="35" spans="1:26" ht="18.95" customHeight="1">
      <c r="A35" s="16" t="s">
        <v>230</v>
      </c>
      <c r="B35" s="16"/>
      <c r="C35" s="16"/>
      <c r="D35" s="16"/>
      <c r="E35" s="108" t="s">
        <v>218</v>
      </c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42">
        <v>91</v>
      </c>
      <c r="X35" s="42"/>
      <c r="Y35" s="42"/>
      <c r="Z35" s="42"/>
    </row>
    <row r="36" spans="1:26" ht="18.95" customHeight="1">
      <c r="A36" s="16" t="s">
        <v>230</v>
      </c>
      <c r="B36" s="16"/>
      <c r="C36" s="16"/>
      <c r="D36" s="16"/>
      <c r="E36" s="108" t="s">
        <v>80</v>
      </c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19">
        <v>636</v>
      </c>
      <c r="X36" s="119"/>
      <c r="Y36" s="119"/>
      <c r="Z36" s="119"/>
    </row>
    <row r="37" spans="1:26" ht="18.95" customHeight="1">
      <c r="A37" s="16" t="s">
        <v>230</v>
      </c>
      <c r="B37" s="16"/>
      <c r="C37" s="16"/>
      <c r="D37" s="16"/>
      <c r="E37" s="108" t="s">
        <v>418</v>
      </c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19">
        <v>518</v>
      </c>
      <c r="X37" s="119"/>
      <c r="Y37" s="119"/>
      <c r="Z37" s="119"/>
    </row>
    <row r="38" spans="1:26" ht="18.95" customHeight="1">
      <c r="A38" s="16" t="s">
        <v>230</v>
      </c>
      <c r="B38" s="16"/>
      <c r="C38" s="16"/>
      <c r="D38" s="16"/>
      <c r="E38" s="130" t="s">
        <v>419</v>
      </c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19">
        <v>345</v>
      </c>
      <c r="X38" s="119"/>
      <c r="Y38" s="119"/>
      <c r="Z38" s="119"/>
    </row>
    <row r="39" spans="1:26" ht="18.95" customHeight="1">
      <c r="A39" s="16" t="s">
        <v>230</v>
      </c>
      <c r="B39" s="16"/>
      <c r="C39" s="16"/>
      <c r="D39" s="16"/>
      <c r="E39" s="108" t="s">
        <v>416</v>
      </c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42">
        <v>264</v>
      </c>
      <c r="X39" s="42"/>
      <c r="Y39" s="42"/>
      <c r="Z39" s="42"/>
    </row>
    <row r="40" spans="1:26" ht="18.95" customHeight="1"/>
    <row r="41" spans="1:26" ht="18.95" customHeight="1">
      <c r="A41" s="9" t="s">
        <v>178</v>
      </c>
    </row>
    <row r="42" spans="1:26" ht="18.95" customHeight="1">
      <c r="A42" s="10" t="s">
        <v>81</v>
      </c>
      <c r="B42" s="18"/>
      <c r="C42" s="18"/>
      <c r="D42" s="23"/>
      <c r="E42" s="10" t="s">
        <v>76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23"/>
    </row>
    <row r="43" spans="1:26" ht="18.95" customHeight="1">
      <c r="A43" s="56" t="s">
        <v>207</v>
      </c>
      <c r="B43" s="56"/>
      <c r="C43" s="56"/>
      <c r="D43" s="56"/>
      <c r="E43" s="68" t="s">
        <v>415</v>
      </c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7"/>
    </row>
    <row r="44" spans="1:26" ht="18.95" customHeight="1">
      <c r="A44" s="16"/>
      <c r="B44" s="16"/>
      <c r="C44" s="16"/>
      <c r="D44" s="16"/>
      <c r="E44" s="15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26"/>
    </row>
    <row r="45" spans="1:26" ht="18.75" customHeight="1">
      <c r="A45" s="16"/>
      <c r="B45" s="16"/>
      <c r="C45" s="16"/>
      <c r="D45" s="16"/>
      <c r="E45" s="15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26"/>
    </row>
    <row r="46" spans="1:26">
      <c r="A46" s="149"/>
    </row>
  </sheetData>
  <mergeCells count="133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31:D31"/>
    <mergeCell ref="E31:V31"/>
    <mergeCell ref="W31:Z31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7:D37"/>
    <mergeCell ref="E37:V37"/>
    <mergeCell ref="W37:Z37"/>
    <mergeCell ref="A38:D38"/>
    <mergeCell ref="E38:V38"/>
    <mergeCell ref="W38:Z38"/>
    <mergeCell ref="A39:D39"/>
    <mergeCell ref="E39:V39"/>
    <mergeCell ref="W39:Z39"/>
    <mergeCell ref="A42:D42"/>
    <mergeCell ref="E42:Z42"/>
    <mergeCell ref="A43:D43"/>
    <mergeCell ref="E43:Z43"/>
    <mergeCell ref="A44:D44"/>
    <mergeCell ref="E44:Z44"/>
    <mergeCell ref="A45:D45"/>
    <mergeCell ref="E45:Z45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scale="96" fitToWidth="1" fitToHeight="1" orientation="portrait" usePrinterDefaults="1" r:id="rId1"/>
  <headerFooter>
    <oddHeader>&amp;C&amp;"ＭＳ ゴシック,太字"&amp;14由仁町公共施設カルテ</oddHead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4"/>
  <sheetViews>
    <sheetView workbookViewId="0">
      <selection activeCell="K11" sqref="K11:N11"/>
    </sheetView>
  </sheetViews>
  <sheetFormatPr defaultRowHeight="14.25"/>
  <cols>
    <col min="1" max="26" width="3.125" style="8" customWidth="1"/>
  </cols>
  <sheetData>
    <row r="1" spans="1:26" ht="18.95" customHeight="1">
      <c r="A1" s="9" t="s">
        <v>72</v>
      </c>
      <c r="B1" s="17"/>
      <c r="C1" s="17"/>
      <c r="O1" s="46"/>
    </row>
    <row r="2" spans="1:26" ht="18.95" customHeight="1">
      <c r="A2" s="10" t="s">
        <v>0</v>
      </c>
      <c r="B2" s="18"/>
      <c r="C2" s="18"/>
      <c r="D2" s="23"/>
      <c r="E2" s="78" t="s">
        <v>164</v>
      </c>
      <c r="F2" s="32" t="s">
        <v>478</v>
      </c>
      <c r="G2" s="33"/>
      <c r="H2" s="33"/>
      <c r="I2" s="33"/>
      <c r="J2" s="33"/>
      <c r="K2" s="33"/>
      <c r="L2" s="33"/>
      <c r="M2" s="33"/>
      <c r="N2" s="43"/>
      <c r="O2" s="46"/>
      <c r="P2" s="47" t="s">
        <v>15</v>
      </c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8.95" customHeight="1">
      <c r="A3" s="10" t="s">
        <v>67</v>
      </c>
      <c r="B3" s="18"/>
      <c r="C3" s="18"/>
      <c r="D3" s="23"/>
      <c r="E3" s="28" t="s">
        <v>63</v>
      </c>
      <c r="F3" s="33"/>
      <c r="G3" s="33"/>
      <c r="H3" s="33"/>
      <c r="I3" s="33"/>
      <c r="J3" s="33"/>
      <c r="K3" s="33"/>
      <c r="L3" s="33"/>
      <c r="M3" s="33"/>
      <c r="N3" s="43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8.95" customHeight="1">
      <c r="A4" s="10" t="s">
        <v>130</v>
      </c>
      <c r="B4" s="18"/>
      <c r="C4" s="18"/>
      <c r="D4" s="23"/>
      <c r="E4" s="28" t="s">
        <v>242</v>
      </c>
      <c r="F4" s="33"/>
      <c r="G4" s="33"/>
      <c r="H4" s="33"/>
      <c r="I4" s="33"/>
      <c r="J4" s="33"/>
      <c r="K4" s="33"/>
      <c r="L4" s="33"/>
      <c r="M4" s="33"/>
      <c r="N4" s="43"/>
      <c r="O4" s="46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8.95" customHeight="1">
      <c r="A5" s="10" t="s">
        <v>48</v>
      </c>
      <c r="B5" s="18"/>
      <c r="C5" s="18"/>
      <c r="D5" s="23"/>
      <c r="E5" s="29">
        <v>2890.8</v>
      </c>
      <c r="F5" s="34"/>
      <c r="G5" s="34"/>
      <c r="H5" s="34"/>
      <c r="I5" s="34"/>
      <c r="J5" s="34"/>
      <c r="K5" s="34"/>
      <c r="L5" s="34"/>
      <c r="M5" s="34"/>
      <c r="N5" s="44"/>
      <c r="O5" s="46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8.95" customHeight="1">
      <c r="A6" s="10" t="s">
        <v>14</v>
      </c>
      <c r="B6" s="18"/>
      <c r="C6" s="18"/>
      <c r="D6" s="23"/>
      <c r="E6" s="30">
        <v>25799</v>
      </c>
      <c r="F6" s="35"/>
      <c r="G6" s="35"/>
      <c r="H6" s="35"/>
      <c r="I6" s="35"/>
      <c r="J6" s="35"/>
      <c r="K6" s="35"/>
      <c r="L6" s="35"/>
      <c r="M6" s="35"/>
      <c r="N6" s="45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8.95" customHeight="1">
      <c r="A7" s="10" t="s">
        <v>4</v>
      </c>
      <c r="B7" s="18"/>
      <c r="C7" s="18"/>
      <c r="D7" s="23"/>
      <c r="E7" s="28" t="s">
        <v>655</v>
      </c>
      <c r="F7" s="33"/>
      <c r="G7" s="33"/>
      <c r="H7" s="33"/>
      <c r="I7" s="33"/>
      <c r="J7" s="33"/>
      <c r="K7" s="33"/>
      <c r="L7" s="33"/>
      <c r="M7" s="33"/>
      <c r="N7" s="43"/>
      <c r="O7" s="46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8.95" customHeight="1">
      <c r="A8" s="10" t="s">
        <v>7</v>
      </c>
      <c r="B8" s="18"/>
      <c r="C8" s="18"/>
      <c r="D8" s="23"/>
      <c r="E8" s="28" t="s">
        <v>281</v>
      </c>
      <c r="F8" s="33"/>
      <c r="G8" s="33"/>
      <c r="H8" s="33"/>
      <c r="I8" s="33"/>
      <c r="J8" s="33"/>
      <c r="K8" s="33"/>
      <c r="L8" s="33"/>
      <c r="M8" s="33"/>
      <c r="N8" s="43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.95" customHeight="1"/>
    <row r="10" spans="1:26" ht="18.95" customHeight="1">
      <c r="A10" s="9" t="s">
        <v>74</v>
      </c>
      <c r="D10" s="17"/>
      <c r="E10" s="17"/>
      <c r="F10" s="17"/>
      <c r="G10" s="17"/>
      <c r="K10" s="17"/>
      <c r="O10" s="17"/>
      <c r="S10" s="17"/>
      <c r="W10" s="17"/>
      <c r="Z10" s="49" t="s">
        <v>62</v>
      </c>
    </row>
    <row r="11" spans="1:26" ht="18.95" customHeight="1">
      <c r="A11" s="10"/>
      <c r="B11" s="18"/>
      <c r="C11" s="18"/>
      <c r="D11" s="18"/>
      <c r="E11" s="18"/>
      <c r="F11" s="18"/>
      <c r="G11" s="18"/>
      <c r="H11" s="18"/>
      <c r="I11" s="18"/>
      <c r="J11" s="23"/>
      <c r="K11" s="10" t="s">
        <v>237</v>
      </c>
      <c r="L11" s="18"/>
      <c r="M11" s="18"/>
      <c r="N11" s="23"/>
      <c r="O11" s="11" t="s">
        <v>239</v>
      </c>
      <c r="P11" s="11"/>
      <c r="Q11" s="11"/>
      <c r="R11" s="11"/>
      <c r="S11" s="11" t="s">
        <v>230</v>
      </c>
      <c r="T11" s="11"/>
      <c r="U11" s="11"/>
      <c r="V11" s="11"/>
      <c r="W11" s="11" t="s">
        <v>289</v>
      </c>
      <c r="X11" s="11"/>
      <c r="Y11" s="11"/>
      <c r="Z11" s="11"/>
    </row>
    <row r="12" spans="1:26" ht="18.95" customHeight="1">
      <c r="A12" s="20" t="s">
        <v>10</v>
      </c>
      <c r="B12" s="36"/>
      <c r="C12" s="39" t="s">
        <v>17</v>
      </c>
      <c r="D12" s="40"/>
      <c r="E12" s="40"/>
      <c r="F12" s="40"/>
      <c r="G12" s="40"/>
      <c r="H12" s="40"/>
      <c r="I12" s="40"/>
      <c r="J12" s="41"/>
      <c r="K12" s="42">
        <v>0</v>
      </c>
      <c r="L12" s="42"/>
      <c r="M12" s="42"/>
      <c r="N12" s="42"/>
      <c r="O12" s="42">
        <v>0</v>
      </c>
      <c r="P12" s="42"/>
      <c r="Q12" s="42"/>
      <c r="R12" s="42"/>
      <c r="S12" s="42">
        <v>0</v>
      </c>
      <c r="T12" s="42"/>
      <c r="U12" s="42"/>
      <c r="V12" s="42"/>
      <c r="W12" s="42">
        <f t="shared" ref="W12:W24" si="0">(K12+O12+S12)/3</f>
        <v>0</v>
      </c>
      <c r="X12" s="42"/>
      <c r="Y12" s="42"/>
      <c r="Z12" s="42"/>
    </row>
    <row r="13" spans="1:26" ht="18.95" customHeight="1">
      <c r="A13" s="21"/>
      <c r="B13" s="37"/>
      <c r="C13" s="39" t="s">
        <v>21</v>
      </c>
      <c r="D13" s="40"/>
      <c r="E13" s="40"/>
      <c r="F13" s="40"/>
      <c r="G13" s="40"/>
      <c r="H13" s="40"/>
      <c r="I13" s="40"/>
      <c r="J13" s="41"/>
      <c r="K13" s="42">
        <v>0</v>
      </c>
      <c r="L13" s="42"/>
      <c r="M13" s="42"/>
      <c r="N13" s="42"/>
      <c r="O13" s="42">
        <v>0</v>
      </c>
      <c r="P13" s="42"/>
      <c r="Q13" s="42"/>
      <c r="R13" s="42"/>
      <c r="S13" s="42">
        <v>0</v>
      </c>
      <c r="T13" s="42"/>
      <c r="U13" s="42"/>
      <c r="V13" s="42"/>
      <c r="W13" s="42">
        <f t="shared" si="0"/>
        <v>0</v>
      </c>
      <c r="X13" s="42"/>
      <c r="Y13" s="42"/>
      <c r="Z13" s="42"/>
    </row>
    <row r="14" spans="1:26" ht="18.95" customHeight="1">
      <c r="A14" s="21"/>
      <c r="B14" s="37"/>
      <c r="C14" s="39" t="s">
        <v>9</v>
      </c>
      <c r="D14" s="40"/>
      <c r="E14" s="40"/>
      <c r="F14" s="40"/>
      <c r="G14" s="40"/>
      <c r="H14" s="40"/>
      <c r="I14" s="40"/>
      <c r="J14" s="41"/>
      <c r="K14" s="42">
        <v>108</v>
      </c>
      <c r="L14" s="42"/>
      <c r="M14" s="42"/>
      <c r="N14" s="42"/>
      <c r="O14" s="42">
        <v>108</v>
      </c>
      <c r="P14" s="42"/>
      <c r="Q14" s="42"/>
      <c r="R14" s="42"/>
      <c r="S14" s="42">
        <v>108</v>
      </c>
      <c r="T14" s="42"/>
      <c r="U14" s="42"/>
      <c r="V14" s="42"/>
      <c r="W14" s="42">
        <f t="shared" si="0"/>
        <v>108</v>
      </c>
      <c r="X14" s="42"/>
      <c r="Y14" s="42"/>
      <c r="Z14" s="42"/>
    </row>
    <row r="15" spans="1:26" ht="18.95" customHeight="1">
      <c r="A15" s="150"/>
      <c r="B15" s="151"/>
      <c r="C15" s="39" t="s">
        <v>27</v>
      </c>
      <c r="D15" s="40"/>
      <c r="E15" s="40"/>
      <c r="F15" s="40"/>
      <c r="G15" s="40"/>
      <c r="H15" s="40"/>
      <c r="I15" s="40"/>
      <c r="J15" s="41"/>
      <c r="K15" s="42">
        <f>SUM(K12:N14)</f>
        <v>108</v>
      </c>
      <c r="L15" s="42"/>
      <c r="M15" s="42"/>
      <c r="N15" s="42"/>
      <c r="O15" s="42">
        <f>SUM(O12:R14)</f>
        <v>108</v>
      </c>
      <c r="P15" s="42"/>
      <c r="Q15" s="42"/>
      <c r="R15" s="42"/>
      <c r="S15" s="42">
        <f>SUM(S12:V14)</f>
        <v>108</v>
      </c>
      <c r="T15" s="42"/>
      <c r="U15" s="42"/>
      <c r="V15" s="42"/>
      <c r="W15" s="42">
        <f t="shared" si="0"/>
        <v>108</v>
      </c>
      <c r="X15" s="42"/>
      <c r="Y15" s="42"/>
      <c r="Z15" s="42"/>
    </row>
    <row r="16" spans="1:26" ht="18.95" customHeight="1">
      <c r="A16" s="20" t="s">
        <v>1</v>
      </c>
      <c r="B16" s="36"/>
      <c r="C16" s="20" t="s">
        <v>34</v>
      </c>
      <c r="D16" s="24"/>
      <c r="E16" s="24"/>
      <c r="F16" s="36"/>
      <c r="G16" s="39" t="s">
        <v>35</v>
      </c>
      <c r="H16" s="40"/>
      <c r="I16" s="40"/>
      <c r="J16" s="41"/>
      <c r="K16" s="42">
        <v>5774</v>
      </c>
      <c r="L16" s="42"/>
      <c r="M16" s="42"/>
      <c r="N16" s="42"/>
      <c r="O16" s="42">
        <v>5708</v>
      </c>
      <c r="P16" s="42"/>
      <c r="Q16" s="42"/>
      <c r="R16" s="42"/>
      <c r="S16" s="42">
        <v>5614</v>
      </c>
      <c r="T16" s="42"/>
      <c r="U16" s="42"/>
      <c r="V16" s="42"/>
      <c r="W16" s="42">
        <f t="shared" si="0"/>
        <v>5698.666666666667</v>
      </c>
      <c r="X16" s="42"/>
      <c r="Y16" s="42"/>
      <c r="Z16" s="42"/>
    </row>
    <row r="17" spans="1:26" ht="18.95" customHeight="1">
      <c r="A17" s="21"/>
      <c r="B17" s="37"/>
      <c r="C17" s="21"/>
      <c r="D17" s="25"/>
      <c r="E17" s="25"/>
      <c r="F17" s="37"/>
      <c r="G17" s="39" t="s">
        <v>39</v>
      </c>
      <c r="H17" s="40"/>
      <c r="I17" s="40"/>
      <c r="J17" s="41"/>
      <c r="K17" s="42">
        <v>426</v>
      </c>
      <c r="L17" s="42"/>
      <c r="M17" s="42"/>
      <c r="N17" s="42"/>
      <c r="O17" s="42">
        <v>430</v>
      </c>
      <c r="P17" s="42"/>
      <c r="Q17" s="42"/>
      <c r="R17" s="42"/>
      <c r="S17" s="42">
        <v>420</v>
      </c>
      <c r="T17" s="42"/>
      <c r="U17" s="42"/>
      <c r="V17" s="42"/>
      <c r="W17" s="42">
        <f t="shared" si="0"/>
        <v>425.33333333333331</v>
      </c>
      <c r="X17" s="42"/>
      <c r="Y17" s="42"/>
      <c r="Z17" s="42"/>
    </row>
    <row r="18" spans="1:26" ht="18.95" customHeight="1">
      <c r="A18" s="21"/>
      <c r="B18" s="37"/>
      <c r="C18" s="21"/>
      <c r="D18" s="25"/>
      <c r="E18" s="25"/>
      <c r="F18" s="37"/>
      <c r="G18" s="39" t="s">
        <v>45</v>
      </c>
      <c r="H18" s="40"/>
      <c r="I18" s="40"/>
      <c r="J18" s="41"/>
      <c r="K18" s="42">
        <v>3145</v>
      </c>
      <c r="L18" s="42"/>
      <c r="M18" s="42"/>
      <c r="N18" s="42"/>
      <c r="O18" s="42">
        <v>2645</v>
      </c>
      <c r="P18" s="42"/>
      <c r="Q18" s="42"/>
      <c r="R18" s="42"/>
      <c r="S18" s="42">
        <v>2482</v>
      </c>
      <c r="T18" s="42"/>
      <c r="U18" s="42"/>
      <c r="V18" s="42"/>
      <c r="W18" s="42">
        <f t="shared" si="0"/>
        <v>2757.3333333333335</v>
      </c>
      <c r="X18" s="42"/>
      <c r="Y18" s="42"/>
      <c r="Z18" s="42"/>
    </row>
    <row r="19" spans="1:26" ht="18.95" customHeight="1">
      <c r="A19" s="21"/>
      <c r="B19" s="37"/>
      <c r="C19" s="150"/>
      <c r="D19" s="153"/>
      <c r="E19" s="153"/>
      <c r="F19" s="151"/>
      <c r="G19" s="39" t="s">
        <v>49</v>
      </c>
      <c r="H19" s="40"/>
      <c r="I19" s="40"/>
      <c r="J19" s="41"/>
      <c r="K19" s="42">
        <v>7703</v>
      </c>
      <c r="L19" s="42"/>
      <c r="M19" s="42"/>
      <c r="N19" s="42"/>
      <c r="O19" s="42">
        <v>7521</v>
      </c>
      <c r="P19" s="42"/>
      <c r="Q19" s="42"/>
      <c r="R19" s="42"/>
      <c r="S19" s="42">
        <v>7974</v>
      </c>
      <c r="T19" s="42"/>
      <c r="U19" s="42"/>
      <c r="V19" s="42"/>
      <c r="W19" s="42">
        <f t="shared" si="0"/>
        <v>7732.666666666667</v>
      </c>
      <c r="X19" s="42"/>
      <c r="Y19" s="42"/>
      <c r="Z19" s="42"/>
    </row>
    <row r="20" spans="1:26" ht="18.95" customHeight="1">
      <c r="A20" s="21"/>
      <c r="B20" s="37"/>
      <c r="C20" s="39" t="s">
        <v>51</v>
      </c>
      <c r="D20" s="40"/>
      <c r="E20" s="40"/>
      <c r="F20" s="40"/>
      <c r="G20" s="40"/>
      <c r="H20" s="40"/>
      <c r="I20" s="40"/>
      <c r="J20" s="41"/>
      <c r="K20" s="42">
        <v>34016</v>
      </c>
      <c r="L20" s="42"/>
      <c r="M20" s="42"/>
      <c r="N20" s="42"/>
      <c r="O20" s="42">
        <v>36510</v>
      </c>
      <c r="P20" s="42"/>
      <c r="Q20" s="42"/>
      <c r="R20" s="42"/>
      <c r="S20" s="42">
        <v>36231</v>
      </c>
      <c r="T20" s="42"/>
      <c r="U20" s="42"/>
      <c r="V20" s="42"/>
      <c r="W20" s="42">
        <f t="shared" si="0"/>
        <v>35585.666666666664</v>
      </c>
      <c r="X20" s="42"/>
      <c r="Y20" s="42"/>
      <c r="Z20" s="42"/>
    </row>
    <row r="21" spans="1:26" ht="18.95" customHeight="1">
      <c r="A21" s="21"/>
      <c r="B21" s="37"/>
      <c r="C21" s="152" t="s">
        <v>68</v>
      </c>
      <c r="D21" s="154"/>
      <c r="E21" s="154"/>
      <c r="F21" s="154"/>
      <c r="G21" s="154"/>
      <c r="H21" s="154"/>
      <c r="I21" s="154"/>
      <c r="J21" s="157"/>
      <c r="K21" s="42">
        <v>0</v>
      </c>
      <c r="L21" s="42"/>
      <c r="M21" s="42"/>
      <c r="N21" s="42"/>
      <c r="O21" s="42">
        <v>0</v>
      </c>
      <c r="P21" s="42"/>
      <c r="Q21" s="42"/>
      <c r="R21" s="42"/>
      <c r="S21" s="42">
        <v>0</v>
      </c>
      <c r="T21" s="42"/>
      <c r="U21" s="42"/>
      <c r="V21" s="42"/>
      <c r="W21" s="42">
        <f t="shared" si="0"/>
        <v>0</v>
      </c>
      <c r="X21" s="42"/>
      <c r="Y21" s="42"/>
      <c r="Z21" s="42"/>
    </row>
    <row r="22" spans="1:26" ht="18.95" customHeight="1">
      <c r="A22" s="21"/>
      <c r="B22" s="37"/>
      <c r="C22" s="39" t="s">
        <v>56</v>
      </c>
      <c r="D22" s="40"/>
      <c r="E22" s="40"/>
      <c r="F22" s="40"/>
      <c r="G22" s="40"/>
      <c r="H22" s="40"/>
      <c r="I22" s="40"/>
      <c r="J22" s="41"/>
      <c r="K22" s="42">
        <v>1288</v>
      </c>
      <c r="L22" s="42"/>
      <c r="M22" s="42"/>
      <c r="N22" s="42"/>
      <c r="O22" s="42">
        <v>931</v>
      </c>
      <c r="P22" s="42"/>
      <c r="Q22" s="42"/>
      <c r="R22" s="42"/>
      <c r="S22" s="42">
        <v>1525</v>
      </c>
      <c r="T22" s="42"/>
      <c r="U22" s="42"/>
      <c r="V22" s="42"/>
      <c r="W22" s="42">
        <f t="shared" si="0"/>
        <v>1248</v>
      </c>
      <c r="X22" s="42"/>
      <c r="Y22" s="42"/>
      <c r="Z22" s="42"/>
    </row>
    <row r="23" spans="1:26" ht="18.95" customHeight="1">
      <c r="A23" s="21"/>
      <c r="B23" s="37"/>
      <c r="C23" s="39" t="s">
        <v>60</v>
      </c>
      <c r="D23" s="40"/>
      <c r="E23" s="40"/>
      <c r="F23" s="40"/>
      <c r="G23" s="40"/>
      <c r="H23" s="40"/>
      <c r="I23" s="40"/>
      <c r="J23" s="41"/>
      <c r="K23" s="42">
        <v>469</v>
      </c>
      <c r="L23" s="42"/>
      <c r="M23" s="42"/>
      <c r="N23" s="42"/>
      <c r="O23" s="42">
        <v>515</v>
      </c>
      <c r="P23" s="42"/>
      <c r="Q23" s="42"/>
      <c r="R23" s="42"/>
      <c r="S23" s="42">
        <v>508</v>
      </c>
      <c r="T23" s="42"/>
      <c r="U23" s="42"/>
      <c r="V23" s="42"/>
      <c r="W23" s="42">
        <f t="shared" si="0"/>
        <v>497.33333333333331</v>
      </c>
      <c r="X23" s="42"/>
      <c r="Y23" s="42"/>
      <c r="Z23" s="42"/>
    </row>
    <row r="24" spans="1:26" ht="18.95" customHeight="1">
      <c r="A24" s="150"/>
      <c r="B24" s="151"/>
      <c r="C24" s="39" t="s">
        <v>27</v>
      </c>
      <c r="D24" s="40"/>
      <c r="E24" s="40"/>
      <c r="F24" s="40"/>
      <c r="G24" s="40"/>
      <c r="H24" s="40"/>
      <c r="I24" s="40"/>
      <c r="J24" s="41"/>
      <c r="K24" s="42">
        <f>SUM(K16:N23)</f>
        <v>52821</v>
      </c>
      <c r="L24" s="42"/>
      <c r="M24" s="42"/>
      <c r="N24" s="42"/>
      <c r="O24" s="42">
        <f>SUM(O16:R23)</f>
        <v>54260</v>
      </c>
      <c r="P24" s="42"/>
      <c r="Q24" s="42"/>
      <c r="R24" s="42"/>
      <c r="S24" s="42">
        <f>SUM(S16:V23)</f>
        <v>54754</v>
      </c>
      <c r="T24" s="42"/>
      <c r="U24" s="42"/>
      <c r="V24" s="42"/>
      <c r="W24" s="42">
        <f t="shared" si="0"/>
        <v>53945</v>
      </c>
      <c r="X24" s="42"/>
      <c r="Y24" s="42"/>
      <c r="Z24" s="42"/>
    </row>
    <row r="25" spans="1:26" ht="18.95" customHeight="1"/>
    <row r="26" spans="1:26" ht="18.95" customHeight="1">
      <c r="A26" s="9" t="s">
        <v>75</v>
      </c>
      <c r="D26" s="17"/>
      <c r="E26" s="17"/>
      <c r="F26" s="17"/>
      <c r="G26" s="17"/>
    </row>
    <row r="27" spans="1:26" ht="18.9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0" t="s">
        <v>237</v>
      </c>
      <c r="L27" s="18"/>
      <c r="M27" s="18"/>
      <c r="N27" s="23"/>
      <c r="O27" s="11" t="s">
        <v>239</v>
      </c>
      <c r="P27" s="11"/>
      <c r="Q27" s="11"/>
      <c r="R27" s="11"/>
      <c r="S27" s="11" t="s">
        <v>230</v>
      </c>
      <c r="T27" s="11"/>
      <c r="U27" s="11"/>
      <c r="V27" s="11"/>
      <c r="W27" s="11" t="s">
        <v>289</v>
      </c>
      <c r="X27" s="11"/>
      <c r="Y27" s="11"/>
      <c r="Z27" s="11"/>
    </row>
    <row r="28" spans="1:26" ht="18.95" customHeight="1">
      <c r="A28" s="54" t="s">
        <v>653</v>
      </c>
      <c r="B28" s="54"/>
      <c r="C28" s="54"/>
      <c r="D28" s="54"/>
      <c r="E28" s="54"/>
      <c r="F28" s="54"/>
      <c r="G28" s="54"/>
      <c r="H28" s="54"/>
      <c r="I28" s="54"/>
      <c r="J28" s="54"/>
      <c r="K28" s="76">
        <v>20062</v>
      </c>
      <c r="L28" s="76"/>
      <c r="M28" s="76"/>
      <c r="N28" s="76"/>
      <c r="O28" s="76">
        <v>19210</v>
      </c>
      <c r="P28" s="76"/>
      <c r="Q28" s="76"/>
      <c r="R28" s="76"/>
      <c r="S28" s="76">
        <v>18854</v>
      </c>
      <c r="T28" s="76"/>
      <c r="U28" s="76"/>
      <c r="V28" s="76"/>
      <c r="W28" s="76">
        <f>(K28+O28+S28)/3</f>
        <v>19375.333333333332</v>
      </c>
      <c r="X28" s="76"/>
      <c r="Y28" s="76"/>
      <c r="Z28" s="76"/>
    </row>
    <row r="29" spans="1:26" ht="18.95" customHeight="1">
      <c r="A29" s="54" t="s">
        <v>654</v>
      </c>
      <c r="B29" s="54"/>
      <c r="C29" s="54"/>
      <c r="D29" s="54"/>
      <c r="E29" s="54"/>
      <c r="F29" s="54"/>
      <c r="G29" s="54"/>
      <c r="H29" s="54"/>
      <c r="I29" s="54"/>
      <c r="J29" s="54"/>
      <c r="K29" s="76">
        <v>5310</v>
      </c>
      <c r="L29" s="76"/>
      <c r="M29" s="76"/>
      <c r="N29" s="76"/>
      <c r="O29" s="76">
        <v>3747</v>
      </c>
      <c r="P29" s="76"/>
      <c r="Q29" s="76"/>
      <c r="R29" s="76"/>
      <c r="S29" s="76">
        <v>3208</v>
      </c>
      <c r="T29" s="76"/>
      <c r="U29" s="76"/>
      <c r="V29" s="76"/>
      <c r="W29" s="76">
        <f>(K29+O29+S29)/3</f>
        <v>4088.3333333333335</v>
      </c>
      <c r="X29" s="76"/>
      <c r="Y29" s="76"/>
      <c r="Z29" s="76"/>
    </row>
    <row r="30" spans="1:26" ht="18.95" customHeight="1"/>
    <row r="31" spans="1:26" ht="18.95" customHeight="1">
      <c r="A31" s="9" t="s">
        <v>290</v>
      </c>
    </row>
    <row r="32" spans="1:26" ht="18.95" customHeight="1">
      <c r="A32" s="10" t="s">
        <v>81</v>
      </c>
      <c r="B32" s="18"/>
      <c r="C32" s="18"/>
      <c r="D32" s="23"/>
      <c r="E32" s="10" t="s">
        <v>76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23"/>
      <c r="W32" s="10" t="s">
        <v>84</v>
      </c>
      <c r="X32" s="18"/>
      <c r="Y32" s="18"/>
      <c r="Z32" s="23"/>
    </row>
    <row r="33" spans="1:26" ht="18.95" customHeight="1">
      <c r="A33" s="16" t="s">
        <v>237</v>
      </c>
      <c r="B33" s="16"/>
      <c r="C33" s="16"/>
      <c r="D33" s="16"/>
      <c r="E33" s="31" t="s">
        <v>656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8"/>
      <c r="W33" s="42">
        <v>6996</v>
      </c>
      <c r="X33" s="42"/>
      <c r="Y33" s="42"/>
      <c r="Z33" s="42"/>
    </row>
    <row r="34" spans="1:26" ht="18.95" customHeight="1">
      <c r="A34" s="15" t="s">
        <v>237</v>
      </c>
      <c r="B34" s="19"/>
      <c r="C34" s="19"/>
      <c r="D34" s="26"/>
      <c r="E34" s="31" t="s">
        <v>657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8"/>
      <c r="W34" s="121">
        <v>3823</v>
      </c>
      <c r="X34" s="122"/>
      <c r="Y34" s="122"/>
      <c r="Z34" s="123"/>
    </row>
    <row r="35" spans="1:26" ht="18.95" customHeight="1">
      <c r="A35" s="16" t="s">
        <v>239</v>
      </c>
      <c r="B35" s="16"/>
      <c r="C35" s="16"/>
      <c r="D35" s="16"/>
      <c r="E35" s="31" t="s">
        <v>445</v>
      </c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8"/>
      <c r="W35" s="121">
        <v>3597</v>
      </c>
      <c r="X35" s="122"/>
      <c r="Y35" s="122"/>
      <c r="Z35" s="123"/>
    </row>
    <row r="36" spans="1:26" ht="18.95" customHeight="1">
      <c r="A36" s="16" t="s">
        <v>239</v>
      </c>
      <c r="B36" s="16"/>
      <c r="C36" s="16"/>
      <c r="D36" s="16"/>
      <c r="E36" s="31" t="s">
        <v>658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48"/>
      <c r="W36" s="121">
        <v>2827</v>
      </c>
      <c r="X36" s="122"/>
      <c r="Y36" s="122"/>
      <c r="Z36" s="123"/>
    </row>
    <row r="37" spans="1:26" ht="18.95" customHeight="1"/>
    <row r="38" spans="1:26" ht="18.95" customHeight="1">
      <c r="A38" s="9" t="s">
        <v>178</v>
      </c>
    </row>
    <row r="39" spans="1:26" ht="18.95" customHeight="1">
      <c r="A39" s="10" t="s">
        <v>81</v>
      </c>
      <c r="B39" s="18"/>
      <c r="C39" s="18"/>
      <c r="D39" s="23"/>
      <c r="E39" s="10" t="s">
        <v>76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23"/>
    </row>
    <row r="40" spans="1:26" ht="18.95" customHeight="1">
      <c r="A40" s="16" t="s">
        <v>306</v>
      </c>
      <c r="B40" s="16"/>
      <c r="C40" s="16"/>
      <c r="D40" s="16"/>
      <c r="E40" s="155" t="s">
        <v>659</v>
      </c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8"/>
    </row>
    <row r="41" spans="1:26" ht="18.95" customHeight="1">
      <c r="A41" s="16" t="s">
        <v>348</v>
      </c>
      <c r="B41" s="16"/>
      <c r="C41" s="16"/>
      <c r="D41" s="16"/>
      <c r="E41" s="155" t="s">
        <v>660</v>
      </c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8"/>
    </row>
    <row r="42" spans="1:26" ht="18.95" customHeight="1">
      <c r="A42" s="16" t="s">
        <v>590</v>
      </c>
      <c r="B42" s="16"/>
      <c r="C42" s="16"/>
      <c r="D42" s="16"/>
      <c r="E42" s="155" t="s">
        <v>661</v>
      </c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8"/>
    </row>
    <row r="43" spans="1:26" ht="18.95" customHeight="1">
      <c r="A43" s="16" t="s">
        <v>229</v>
      </c>
      <c r="B43" s="16"/>
      <c r="C43" s="16"/>
      <c r="D43" s="16"/>
      <c r="E43" s="155" t="s">
        <v>411</v>
      </c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8"/>
    </row>
    <row r="44" spans="1:26" ht="18.95" customHeight="1">
      <c r="A44" s="16" t="s">
        <v>349</v>
      </c>
      <c r="B44" s="16"/>
      <c r="C44" s="16"/>
      <c r="D44" s="16"/>
      <c r="E44" s="155" t="s">
        <v>662</v>
      </c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8"/>
    </row>
  </sheetData>
  <mergeCells count="130">
    <mergeCell ref="A2:D2"/>
    <mergeCell ref="F2:N2"/>
    <mergeCell ref="A3:D3"/>
    <mergeCell ref="E3:N3"/>
    <mergeCell ref="A4:D4"/>
    <mergeCell ref="E4:N4"/>
    <mergeCell ref="A5:D5"/>
    <mergeCell ref="E5:N5"/>
    <mergeCell ref="A6:D6"/>
    <mergeCell ref="E6:N6"/>
    <mergeCell ref="A7:D7"/>
    <mergeCell ref="E7:N7"/>
    <mergeCell ref="A8:D8"/>
    <mergeCell ref="E8:N8"/>
    <mergeCell ref="A11:J11"/>
    <mergeCell ref="K11:N11"/>
    <mergeCell ref="O11:R11"/>
    <mergeCell ref="S11:V11"/>
    <mergeCell ref="W11:Z11"/>
    <mergeCell ref="C12:J12"/>
    <mergeCell ref="K12:N12"/>
    <mergeCell ref="O12:R12"/>
    <mergeCell ref="S12:V12"/>
    <mergeCell ref="W12:Z12"/>
    <mergeCell ref="C13:J13"/>
    <mergeCell ref="K13:N13"/>
    <mergeCell ref="O13:R13"/>
    <mergeCell ref="S13:V13"/>
    <mergeCell ref="W13:Z13"/>
    <mergeCell ref="C14:J14"/>
    <mergeCell ref="K14:N14"/>
    <mergeCell ref="O14:R14"/>
    <mergeCell ref="S14:V14"/>
    <mergeCell ref="W14:Z14"/>
    <mergeCell ref="C15:J15"/>
    <mergeCell ref="K15:N15"/>
    <mergeCell ref="O15:R15"/>
    <mergeCell ref="S15:V15"/>
    <mergeCell ref="W15:Z15"/>
    <mergeCell ref="G16:J16"/>
    <mergeCell ref="K16:N16"/>
    <mergeCell ref="O16:R16"/>
    <mergeCell ref="S16:V16"/>
    <mergeCell ref="W16:Z16"/>
    <mergeCell ref="G17:J17"/>
    <mergeCell ref="K17:N17"/>
    <mergeCell ref="O17:R17"/>
    <mergeCell ref="S17:V17"/>
    <mergeCell ref="W17:Z17"/>
    <mergeCell ref="G18:J18"/>
    <mergeCell ref="K18:N18"/>
    <mergeCell ref="O18:R18"/>
    <mergeCell ref="S18:V18"/>
    <mergeCell ref="W18:Z18"/>
    <mergeCell ref="G19:J19"/>
    <mergeCell ref="K19:N19"/>
    <mergeCell ref="O19:R19"/>
    <mergeCell ref="S19:V19"/>
    <mergeCell ref="W19:Z19"/>
    <mergeCell ref="C20:J20"/>
    <mergeCell ref="K20:N20"/>
    <mergeCell ref="O20:R20"/>
    <mergeCell ref="S20:V20"/>
    <mergeCell ref="W20:Z20"/>
    <mergeCell ref="C21:J21"/>
    <mergeCell ref="K21:N21"/>
    <mergeCell ref="O21:R21"/>
    <mergeCell ref="S21:V21"/>
    <mergeCell ref="W21:Z21"/>
    <mergeCell ref="C22:J22"/>
    <mergeCell ref="K22:N22"/>
    <mergeCell ref="O22:R22"/>
    <mergeCell ref="S22:V22"/>
    <mergeCell ref="W22:Z22"/>
    <mergeCell ref="C23:J23"/>
    <mergeCell ref="K23:N23"/>
    <mergeCell ref="O23:R23"/>
    <mergeCell ref="S23:V23"/>
    <mergeCell ref="W23:Z23"/>
    <mergeCell ref="C24:J24"/>
    <mergeCell ref="K24:N24"/>
    <mergeCell ref="O24:R24"/>
    <mergeCell ref="S24:V24"/>
    <mergeCell ref="W24:Z24"/>
    <mergeCell ref="A27:J27"/>
    <mergeCell ref="K27:N27"/>
    <mergeCell ref="O27:R27"/>
    <mergeCell ref="S27:V27"/>
    <mergeCell ref="W27:Z27"/>
    <mergeCell ref="A28:J28"/>
    <mergeCell ref="K28:N28"/>
    <mergeCell ref="O28:R28"/>
    <mergeCell ref="S28:V28"/>
    <mergeCell ref="W28:Z28"/>
    <mergeCell ref="A29:J29"/>
    <mergeCell ref="K29:N29"/>
    <mergeCell ref="O29:R29"/>
    <mergeCell ref="S29:V29"/>
    <mergeCell ref="W29:Z29"/>
    <mergeCell ref="A32:D32"/>
    <mergeCell ref="E32:V32"/>
    <mergeCell ref="W32:Z32"/>
    <mergeCell ref="A33:D33"/>
    <mergeCell ref="E33:V33"/>
    <mergeCell ref="W33:Z33"/>
    <mergeCell ref="A34:D34"/>
    <mergeCell ref="E34:V34"/>
    <mergeCell ref="W34:Z34"/>
    <mergeCell ref="A35:D35"/>
    <mergeCell ref="E35:V35"/>
    <mergeCell ref="W35:Z35"/>
    <mergeCell ref="A36:D36"/>
    <mergeCell ref="E36:V36"/>
    <mergeCell ref="W36:Z36"/>
    <mergeCell ref="A39:D39"/>
    <mergeCell ref="E39:Z39"/>
    <mergeCell ref="A40:D40"/>
    <mergeCell ref="E40:Z40"/>
    <mergeCell ref="A41:D41"/>
    <mergeCell ref="E41:Z41"/>
    <mergeCell ref="A42:D42"/>
    <mergeCell ref="E42:Z42"/>
    <mergeCell ref="A43:D43"/>
    <mergeCell ref="E43:Z43"/>
    <mergeCell ref="A44:D44"/>
    <mergeCell ref="E44:Z44"/>
    <mergeCell ref="A12:B15"/>
    <mergeCell ref="C16:F19"/>
    <mergeCell ref="P2:Z8"/>
    <mergeCell ref="A16:B24"/>
  </mergeCells>
  <phoneticPr fontId="14"/>
  <pageMargins left="0.70866141732283472" right="0.70866141732283472" top="0.74803149606299213" bottom="0.35433070866141736" header="0.31496062992125984" footer="0.31496062992125984"/>
  <pageSetup paperSize="9" fitToWidth="1" fitToHeight="1" orientation="portrait" usePrinterDefaults="1" r:id="rId1"/>
  <headerFooter>
    <oddHeader>&amp;C&amp;"ＭＳ ゴシック,太字"&amp;14由仁町公共施設カルテ</oddHeader>
  </headerFooter>
  <rowBreaks count="1" manualBreakCount="1">
    <brk id="35" max="16383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46</vt:i4>
      </vt:variant>
    </vt:vector>
  </HeadingPairs>
  <TitlesOfParts>
    <vt:vector size="46" baseType="lpstr">
      <vt:lpstr>別紙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YUNIPC20-02</dc:creator>
  <cp:lastModifiedBy>YUNIPC20-02</cp:lastModifiedBy>
  <cp:lastPrinted>2025-09-22T05:26:12Z</cp:lastPrinted>
  <dcterms:created xsi:type="dcterms:W3CDTF">2023-07-24T01:03:17Z</dcterms:created>
  <dcterms:modified xsi:type="dcterms:W3CDTF">2026-09-01T05:06:26Z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2026-09-01T05:06:26Z</vt:filetime>
  </property>
</Properties>
</file>