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qusfQG+WFtWb9FqE8xTuU1taN9v3FgFEB8U9F6fpedIcdnefJeUQbbfSQd60HAS8M6/0wWhhVUW9eeQ7ozKVUw==" workbookSaltValue="+AxEMqJVg5BXt2nwQOxik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<sst xmlns="http://schemas.openxmlformats.org/spreadsheetml/2006/main" xmlns:r="http://schemas.openxmlformats.org/officeDocument/2006/relationships" count="111" uniqueCount="111">
  <si>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非設置</t>
  </si>
  <si>
    <r>
      <t>給水人口密度(人/km</t>
    </r>
    <r>
      <rPr>
        <b/>
        <vertAlign val="superscript"/>
        <sz val="11"/>
        <color theme="1"/>
        <rFont val="ＭＳ ゴシック"/>
      </rPr>
      <t>2</t>
    </r>
    <r>
      <rPr>
        <b/>
        <sz val="11"/>
        <color theme="1"/>
        <rFont val="ＭＳ ゴシック"/>
      </rPr>
      <t>)</t>
    </r>
    <rPh sb="0" eb="2">
      <t>キュウスイ</t>
    </rPh>
    <phoneticPr fontId="1"/>
  </si>
  <si>
    <t>人口（人）</t>
    <rPh sb="0" eb="2">
      <t>ジンコウ</t>
    </rPh>
    <rPh sb="3" eb="4">
      <t>ヒト</t>
    </rPh>
    <phoneticPr fontId="1"/>
  </si>
  <si>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</si>
  <si>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</si>
  <si>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</si>
  <si>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</si>
  <si>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</si>
  <si>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</si>
  <si>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</si>
  <si>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</si>
  <si>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</si>
  <si>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</si>
  <si>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</si>
  <si>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rPr>
      <t>2</t>
    </r>
    <r>
      <rPr>
        <b/>
        <sz val="11"/>
        <color theme="1"/>
        <rFont val="ＭＳ ゴシック"/>
      </rPr>
      <t>)</t>
    </r>
  </si>
  <si>
    <t>■</t>
  </si>
  <si>
    <t>業種名</t>
    <rPh sb="2" eb="3">
      <t>メイ</t>
    </rPh>
    <phoneticPr fontId="1"/>
  </si>
  <si>
    <t>類似団体区分</t>
    <rPh sb="4" eb="6">
      <t>クブン</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</si>
  <si>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</si>
  <si>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</si>
  <si>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</si>
  <si>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</si>
  <si>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</si>
  <si>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</si>
  <si>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</si>
  <si>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</si>
  <si>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</si>
  <si>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1⑥</t>
  </si>
  <si>
    <t>小項目</t>
    <rPh sb="0" eb="3">
      <t>ショウコウモク</t>
    </rPh>
    <phoneticPr fontId="1"/>
  </si>
  <si>
    <t>現在給水人口(人)</t>
  </si>
  <si>
    <t>基本情報</t>
    <rPh sb="0" eb="2">
      <t>キホン</t>
    </rPh>
    <rPh sb="2" eb="4">
      <t>ジョウホウ</t>
    </rPh>
    <phoneticPr fontId="1"/>
  </si>
  <si>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</si>
  <si>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t>
  </si>
  <si>
    <t>2①</t>
  </si>
  <si>
    <t>類似団体平均値（平均値）</t>
  </si>
  <si>
    <t>⑤料金回収率(％)</t>
    <rPh sb="1" eb="3">
      <t>リョウキン</t>
    </rPh>
    <rPh sb="3" eb="5">
      <t>カイシュウ</t>
    </rPh>
    <rPh sb="5" eb="6">
      <t>リツ</t>
    </rPh>
    <phoneticPr fontId="1"/>
  </si>
  <si>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</si>
  <si>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</si>
  <si>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</si>
  <si>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</si>
  <si>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③流動比率(％)</t>
    <rPh sb="1" eb="3">
      <t>リュウドウ</t>
    </rPh>
    <rPh sb="3" eb="5">
      <t>ヒリツ</t>
    </rPh>
    <phoneticPr fontId="1"/>
  </si>
  <si>
    <t>1. 経営の健全性・効率性</t>
  </si>
  <si>
    <t>1. 経営の健全性・効率性について</t>
  </si>
  <si>
    <t>1④</t>
  </si>
  <si>
    <t>2. 老朽化の状況について</t>
  </si>
  <si>
    <t>全国平均</t>
    <rPh sb="0" eb="2">
      <t>ゼンコク</t>
    </rPh>
    <rPh sb="2" eb="4">
      <t>ヘイキン</t>
    </rPh>
    <phoneticPr fontId="1"/>
  </si>
  <si>
    <t>②累積欠損金比率(％)</t>
  </si>
  <si>
    <t>1①</t>
  </si>
  <si>
    <t>水道事業(法適用)</t>
    <rPh sb="0" eb="2">
      <t>スイドウ</t>
    </rPh>
    <rPh sb="2" eb="4">
      <t>ジギョウ</t>
    </rPh>
    <rPh sb="5" eb="6">
      <t>ホウ</t>
    </rPh>
    <rPh sb="6" eb="8">
      <t>テキヨウ</t>
    </rPh>
    <phoneticPr fontId="1"/>
  </si>
  <si>
    <t>1②</t>
  </si>
  <si>
    <t>1③</t>
  </si>
  <si>
    <t>1⑦</t>
  </si>
  <si>
    <t>年度</t>
    <rPh sb="0" eb="2">
      <t>ネンド</t>
    </rPh>
    <phoneticPr fontId="1"/>
  </si>
  <si>
    <t>1⑧</t>
  </si>
  <si>
    <t>①経常収支比率(％)</t>
  </si>
  <si>
    <t>2②</t>
  </si>
  <si>
    <t>1. 経営の健全性・効率性</t>
    <rPh sb="3" eb="5">
      <t>ケイエイ</t>
    </rPh>
    <rPh sb="6" eb="9">
      <t>ケンゼンセイ</t>
    </rPh>
    <rPh sb="10" eb="12">
      <t>コウリツ</t>
    </rPh>
    <rPh sb="12" eb="13">
      <t>セイ</t>
    </rPh>
    <phoneticPr fontId="1"/>
  </si>
  <si>
    <t>2③</t>
  </si>
  <si>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</si>
  <si>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</si>
  <si>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</si>
  <si>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</si>
  <si>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</si>
  <si>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人口密度</t>
    <rPh sb="0" eb="2">
      <t>ジンコウ</t>
    </rPh>
    <rPh sb="2" eb="4">
      <t>ミツド</t>
    </rPh>
    <phoneticPr fontId="1"/>
  </si>
  <si>
    <t>⑦施設利用率(％)</t>
    <rPh sb="1" eb="3">
      <t>シセツ</t>
    </rPh>
    <rPh sb="3" eb="6">
      <t>リヨウリツ</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</si>
  <si>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</si>
  <si>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</si>
  <si>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</si>
  <si>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</si>
  <si>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</si>
  <si>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</si>
  <si>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</si>
  <si>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</si>
  <si>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</si>
  <si>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</si>
  <si>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</si>
  <si>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</si>
  <si>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</si>
  <si>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</si>
  <si>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</si>
  <si>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</si>
  <si>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</si>
  <si>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</si>
  <si>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</si>
  <si>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</si>
  <si>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</si>
  <si>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</si>
  <si>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</si>
  <si>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</si>
  <si>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</si>
  <si>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</si>
  <si>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</si>
  <si>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</si>
  <si>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北海道　由仁町</t>
  </si>
  <si>
    <t>法適用</t>
  </si>
  <si>
    <t>水道事業</t>
  </si>
  <si>
    <t>末端給水事業</t>
  </si>
  <si>
    <t>A9</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</si>
  <si>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</si>
  <si>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</si>
  <si>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</si>
  <si>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</si>
  <si>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</si>
  <si>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</si>
  <si>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</si>
  <si>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</si>
  <si>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</si>
  <si>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</si>
  <si>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　平成26年度に統合簡易水道事業が完了し、平成27年度から石狩東部広域水道企業団からの全量受水が開始されたことにより、経常収支比率が悪化していたが、平成30年度から上昇傾向にあり、更に経営の改善を図るため、令和2年度に料金改定を実施して、収益の増加を図った。
　累積欠損金については、平成29年度から減少傾向、令和4年度において解消され、健全性を確保できている状況にある。
　企業債残高対給水収益比率については、全国平均値と比較しても非常に高い比率となっており、今後も新たな借入を抑制するなど改善に努めていかなければならない。
  また、料金回収率については、全国平均値と比較しても低い状況となっているが、全国平均値よりも非常に高い状態が続いている給水原価によるものであり、今後も料金回収率向上のため、経費の削減など一層の経営の効率化を図っていく必要がある。
　今後も指標を注視しながら、更なる経営効率改善のため、対応策を検討していかなければならない。</t>
  </si>
  <si>
    <t>　令和6年度末時点での管路法定耐用年数（40年）を超える管路経年化率が約20%、20年後には70%を超える見込みとなっているが、管路更新率については低い状況となっており、更新需要への対応が大きな課題となっている。
　今後は「アセットマネジメント」の実践により、更新周期、長期的な更新費用を把握した上で、管路の更新事業を進めていく予定である。</t>
  </si>
  <si>
    <t>　今後更なる給水人口の減少や節水型社会の進行により、料金収入の減少が見込まれていく一方で、老朽化した管路等の更新や災害に備えた耐震化対策に係る経費の増加が見込まれており、今後必要な財源の確保が大きな課題となっている。
　水道施設等においては、特に管路経年化率の高さや管路更新率の低さを踏まえ、今後長期的に管路更新事業を進めていく予定である。
　また、技術職員の確保も計画的に進め、職員給与費や物価高騰による営業費用の増加にも注視する必要がある。
　今後も経営の状況を十分に把握しながら、内容の見直しを行うとともに有収率の向上を図るための対策や経常経費の削減など、引き続き経常収支比率の向上を目指す経営努力が必要である。</t>
    <rPh sb="175" eb="177">
      <t>ギジュツ</t>
    </rPh>
    <rPh sb="177" eb="179">
      <t>ショクイン</t>
    </rPh>
    <rPh sb="180" eb="182">
      <t>カクホ</t>
    </rPh>
    <rPh sb="183" eb="185">
      <t>ケイカク</t>
    </rPh>
    <rPh sb="185" eb="186">
      <t>テキ</t>
    </rPh>
    <rPh sb="187" eb="188">
      <t>スス</t>
    </rPh>
    <rPh sb="190" eb="192">
      <t>ショクイン</t>
    </rPh>
    <rPh sb="192" eb="195">
      <t>キュウヨヒ</t>
    </rPh>
    <rPh sb="196" eb="198">
      <t>ブッカ</t>
    </rPh>
    <rPh sb="198" eb="200">
      <t>コウトウ</t>
    </rPh>
    <rPh sb="203" eb="205">
      <t>エイギョウ</t>
    </rPh>
    <rPh sb="205" eb="207">
      <t>ヒヨウ</t>
    </rPh>
    <rPh sb="208" eb="210">
      <t>ゾウカ</t>
    </rPh>
    <rPh sb="212" eb="214">
      <t>チュウシ</t>
    </rPh>
    <rPh sb="216" eb="218">
      <t>ヒツヨウ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</si>
</sst>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7.0000000000000007e-002</c:v>
                </c:pt>
                <c:pt idx="1">
                  <c:v>7.0000000000000007e-002</c:v>
                </c:pt>
                <c:pt idx="2">
                  <c:v>4.e-002</c:v>
                </c:pt>
                <c:pt idx="3" formatCode="#,##0.00;&quot;△&quot;#,##0.00">
                  <c:v>0</c:v>
                </c:pt>
                <c:pt idx="4" formatCode="#,##0.00;&quot;△&quot;#,##0.00">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0.38</c:v>
                </c:pt>
                <c:pt idx="1">
                  <c:v>0.51</c:v>
                </c:pt>
                <c:pt idx="2">
                  <c:v>0.35</c:v>
                </c:pt>
                <c:pt idx="3">
                  <c:v>0.31</c:v>
                </c:pt>
                <c:pt idx="4">
                  <c:v>0.41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56.19</c:v>
                </c:pt>
                <c:pt idx="1">
                  <c:v>56.37</c:v>
                </c:pt>
                <c:pt idx="2">
                  <c:v>53.4</c:v>
                </c:pt>
                <c:pt idx="3">
                  <c:v>54.23</c:v>
                </c:pt>
                <c:pt idx="4">
                  <c:v>51.05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39.94</c:v>
                </c:pt>
                <c:pt idx="1">
                  <c:v>40.19</c:v>
                </c:pt>
                <c:pt idx="2">
                  <c:v>41.14</c:v>
                </c:pt>
                <c:pt idx="3">
                  <c:v>41.02</c:v>
                </c:pt>
                <c:pt idx="4">
                  <c:v>43.22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64.28</c:v>
                </c:pt>
                <c:pt idx="1">
                  <c:v>64.33</c:v>
                </c:pt>
                <c:pt idx="2">
                  <c:v>64.55</c:v>
                </c:pt>
                <c:pt idx="3">
                  <c:v>62.82</c:v>
                </c:pt>
                <c:pt idx="4">
                  <c:v>67.37</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69.41</c:v>
                </c:pt>
                <c:pt idx="1">
                  <c:v>71.52</c:v>
                </c:pt>
                <c:pt idx="2">
                  <c:v>70.42</c:v>
                </c:pt>
                <c:pt idx="3">
                  <c:v>69.900000000000006</c:v>
                </c:pt>
                <c:pt idx="4">
                  <c:v>70.16</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106.54</c:v>
                </c:pt>
                <c:pt idx="1">
                  <c:v>104.98</c:v>
                </c:pt>
                <c:pt idx="2">
                  <c:v>103.76</c:v>
                </c:pt>
                <c:pt idx="3">
                  <c:v>101.15</c:v>
                </c:pt>
                <c:pt idx="4">
                  <c:v>102.29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114.22</c:v>
                </c:pt>
                <c:pt idx="1">
                  <c:v>108.19</c:v>
                </c:pt>
                <c:pt idx="2">
                  <c:v>106.93</c:v>
                </c:pt>
                <c:pt idx="3">
                  <c:v>109.12</c:v>
                </c:pt>
                <c:pt idx="4">
                  <c:v>105.82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42.08</c:v>
                </c:pt>
                <c:pt idx="1">
                  <c:v>44.22</c:v>
                </c:pt>
                <c:pt idx="2">
                  <c:v>46.06</c:v>
                </c:pt>
                <c:pt idx="3">
                  <c:v>48.23</c:v>
                </c:pt>
                <c:pt idx="4">
                  <c:v>50.35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53.25</c:v>
                </c:pt>
                <c:pt idx="1">
                  <c:v>53.4</c:v>
                </c:pt>
                <c:pt idx="2">
                  <c:v>52.14</c:v>
                </c:pt>
                <c:pt idx="3">
                  <c:v>53.49</c:v>
                </c:pt>
                <c:pt idx="4">
                  <c:v>51.79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20.170000000000002</c:v>
                </c:pt>
                <c:pt idx="1">
                  <c:v>20.170000000000002</c:v>
                </c:pt>
                <c:pt idx="2">
                  <c:v>20.170000000000002</c:v>
                </c:pt>
                <c:pt idx="3">
                  <c:v>20.170000000000002</c:v>
                </c:pt>
                <c:pt idx="4">
                  <c:v>20.170000000000002</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23.02</c:v>
                </c:pt>
                <c:pt idx="1">
                  <c:v>21.86</c:v>
                </c:pt>
                <c:pt idx="2">
                  <c:v>21.01</c:v>
                </c:pt>
                <c:pt idx="3">
                  <c:v>21.96</c:v>
                </c:pt>
                <c:pt idx="4">
                  <c:v>23.12</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20.65</c:v>
                </c:pt>
                <c:pt idx="1" formatCode="#,##0.00;&quot;△&quot;#,##0.00;&quot;-&quot;">
                  <c:v>6.75</c:v>
                </c:pt>
                <c:pt idx="2">
                  <c:v>0</c:v>
                </c:pt>
                <c:pt idx="3">
                  <c:v>0</c:v>
                </c:pt>
                <c:pt idx="4">
                  <c:v>0</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22.71</c:v>
                </c:pt>
                <c:pt idx="1">
                  <c:v>6.17</c:v>
                </c:pt>
                <c:pt idx="2">
                  <c:v>20.41</c:v>
                </c:pt>
                <c:pt idx="3">
                  <c:v>19.420000000000002</c:v>
                </c:pt>
                <c:pt idx="4">
                  <c:v>19.850000000000001</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132.36000000000001</c:v>
                </c:pt>
                <c:pt idx="1">
                  <c:v>137.26</c:v>
                </c:pt>
                <c:pt idx="2">
                  <c:v>143.09</c:v>
                </c:pt>
                <c:pt idx="3">
                  <c:v>175.56</c:v>
                </c:pt>
                <c:pt idx="4">
                  <c:v>230.79</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381.07</c:v>
                </c:pt>
                <c:pt idx="1">
                  <c:v>367.4</c:v>
                </c:pt>
                <c:pt idx="2">
                  <c:v>345.42</c:v>
                </c:pt>
                <c:pt idx="3">
                  <c:v>315.60000000000002</c:v>
                </c:pt>
                <c:pt idx="4">
                  <c:v>294.89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1449.35</c:v>
                </c:pt>
                <c:pt idx="1">
                  <c:v>1245.97</c:v>
                </c:pt>
                <c:pt idx="2">
                  <c:v>1153.01</c:v>
                </c:pt>
                <c:pt idx="3">
                  <c:v>1028.58</c:v>
                </c:pt>
                <c:pt idx="4">
                  <c:v>908.15</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556.47</c:v>
                </c:pt>
                <c:pt idx="1">
                  <c:v>564.99</c:v>
                </c:pt>
                <c:pt idx="2">
                  <c:v>631.39</c:v>
                </c:pt>
                <c:pt idx="3">
                  <c:v>625.11</c:v>
                </c:pt>
                <c:pt idx="4">
                  <c:v>602.79</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41.15</c:v>
                </c:pt>
                <c:pt idx="1">
                  <c:v>42.69</c:v>
                </c:pt>
                <c:pt idx="2">
                  <c:v>41.05</c:v>
                </c:pt>
                <c:pt idx="3">
                  <c:v>40.68</c:v>
                </c:pt>
                <c:pt idx="4">
                  <c:v>42.36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78.67</c:v>
                </c:pt>
                <c:pt idx="1">
                  <c:v>80.56</c:v>
                </c:pt>
                <c:pt idx="2">
                  <c:v>76.55</c:v>
                </c:pt>
                <c:pt idx="3">
                  <c:v>77.739999999999995</c:v>
                </c:pt>
                <c:pt idx="4">
                  <c:v>77.459999999999994</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923.54</c:v>
                </c:pt>
                <c:pt idx="1">
                  <c:v>923.07</c:v>
                </c:pt>
                <c:pt idx="2">
                  <c:v>961.29</c:v>
                </c:pt>
                <c:pt idx="3">
                  <c:v>971.39</c:v>
                </c:pt>
                <c:pt idx="4">
                  <c:v>938.66</c:v>
                </c:pt>
              </c:numCache>
            </c:numRef>
          </c:val>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257.95</c:v>
                </c:pt>
                <c:pt idx="1">
                  <c:v>260.87</c:v>
                </c:pt>
                <c:pt idx="2">
                  <c:v>269.25</c:v>
                </c:pt>
                <c:pt idx="3">
                  <c:v>274.94</c:v>
                </c:pt>
                <c:pt idx="4">
                  <c:v>290.02999999999997</c:v>
                </c:pt>
              </c:numCache>
            </c:numRef>
          </c:val>
          <c:smooth val="0"/>
        </c:ser>
        <c:dLbls>
          <c:txPr>
            <a:bodyPr rot="0"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9022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80504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119870"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434695" y="27908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9022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80504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119870"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434695" y="6562725"/>
          <a:ext cx="40271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902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433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96420" y="10677525"/>
          <a:ext cx="517779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4967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【107.26】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6450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379325"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【239.69】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694150" y="29622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【264.86】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69415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2379325" y="6743700"/>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【60.21】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64500"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【181.66】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49675" y="67341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【97.59】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9002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【52.41】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670540"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【26.78】</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406495" y="10848975"/>
          <a:ext cx="76771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【0.59】</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1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topLeftCell="AD1" workbookViewId="0">
      <selection activeCell="BL16" sqref="BL16:BZ44"/>
    </sheetView>
  </sheetViews>
  <sheetFormatPr defaultColWidth="2.6640625" defaultRowHeight="13.5"/>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5</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北海道　由仁町</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10</v>
      </c>
      <c r="C7" s="13"/>
      <c r="D7" s="13"/>
      <c r="E7" s="13"/>
      <c r="F7" s="13"/>
      <c r="G7" s="13"/>
      <c r="H7" s="13"/>
      <c r="I7" s="5" t="s">
        <v>16</v>
      </c>
      <c r="J7" s="13"/>
      <c r="K7" s="13"/>
      <c r="L7" s="13"/>
      <c r="M7" s="13"/>
      <c r="N7" s="13"/>
      <c r="O7" s="22"/>
      <c r="P7" s="25" t="s">
        <v>9</v>
      </c>
      <c r="Q7" s="25"/>
      <c r="R7" s="25"/>
      <c r="S7" s="25"/>
      <c r="T7" s="25"/>
      <c r="U7" s="25"/>
      <c r="V7" s="25"/>
      <c r="W7" s="25" t="s">
        <v>17</v>
      </c>
      <c r="X7" s="25"/>
      <c r="Y7" s="25"/>
      <c r="Z7" s="25"/>
      <c r="AA7" s="25"/>
      <c r="AB7" s="25"/>
      <c r="AC7" s="25"/>
      <c r="AD7" s="25" t="s">
        <v>8</v>
      </c>
      <c r="AE7" s="25"/>
      <c r="AF7" s="25"/>
      <c r="AG7" s="25"/>
      <c r="AH7" s="25"/>
      <c r="AI7" s="25"/>
      <c r="AJ7" s="25"/>
      <c r="AK7" s="2"/>
      <c r="AL7" s="25" t="s">
        <v>2</v>
      </c>
      <c r="AM7" s="25"/>
      <c r="AN7" s="25"/>
      <c r="AO7" s="25"/>
      <c r="AP7" s="25"/>
      <c r="AQ7" s="25"/>
      <c r="AR7" s="25"/>
      <c r="AS7" s="25"/>
      <c r="AT7" s="5" t="s">
        <v>14</v>
      </c>
      <c r="AU7" s="13"/>
      <c r="AV7" s="13"/>
      <c r="AW7" s="13"/>
      <c r="AX7" s="13"/>
      <c r="AY7" s="13"/>
      <c r="AZ7" s="13"/>
      <c r="BA7" s="13"/>
      <c r="BB7" s="25" t="s">
        <v>18</v>
      </c>
      <c r="BC7" s="25"/>
      <c r="BD7" s="25"/>
      <c r="BE7" s="25"/>
      <c r="BF7" s="25"/>
      <c r="BG7" s="25"/>
      <c r="BH7" s="25"/>
      <c r="BI7" s="25"/>
      <c r="BJ7" s="3"/>
      <c r="BK7" s="3"/>
      <c r="BL7" s="35" t="s">
        <v>19</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A9</v>
      </c>
      <c r="X8" s="26"/>
      <c r="Y8" s="26"/>
      <c r="Z8" s="26"/>
      <c r="AA8" s="26"/>
      <c r="AB8" s="26"/>
      <c r="AC8" s="26"/>
      <c r="AD8" s="26" t="str">
        <f>データ!$M$6</f>
        <v>非設置</v>
      </c>
      <c r="AE8" s="26"/>
      <c r="AF8" s="26"/>
      <c r="AG8" s="26"/>
      <c r="AH8" s="26"/>
      <c r="AI8" s="26"/>
      <c r="AJ8" s="26"/>
      <c r="AK8" s="2"/>
      <c r="AL8" s="29">
        <f>データ!$R$6</f>
        <v>4527</v>
      </c>
      <c r="AM8" s="29"/>
      <c r="AN8" s="29"/>
      <c r="AO8" s="29"/>
      <c r="AP8" s="29"/>
      <c r="AQ8" s="29"/>
      <c r="AR8" s="29"/>
      <c r="AS8" s="29"/>
      <c r="AT8" s="7">
        <f>データ!$S$6</f>
        <v>133.74</v>
      </c>
      <c r="AU8" s="15"/>
      <c r="AV8" s="15"/>
      <c r="AW8" s="15"/>
      <c r="AX8" s="15"/>
      <c r="AY8" s="15"/>
      <c r="AZ8" s="15"/>
      <c r="BA8" s="15"/>
      <c r="BB8" s="27">
        <f>データ!$T$6</f>
        <v>33.85</v>
      </c>
      <c r="BC8" s="27"/>
      <c r="BD8" s="27"/>
      <c r="BE8" s="27"/>
      <c r="BF8" s="27"/>
      <c r="BG8" s="27"/>
      <c r="BH8" s="27"/>
      <c r="BI8" s="27"/>
      <c r="BJ8" s="3"/>
      <c r="BK8" s="3"/>
      <c r="BL8" s="36" t="s">
        <v>15</v>
      </c>
      <c r="BM8" s="46"/>
      <c r="BN8" s="53" t="s">
        <v>21</v>
      </c>
      <c r="BO8" s="53"/>
      <c r="BP8" s="53"/>
      <c r="BQ8" s="53"/>
      <c r="BR8" s="53"/>
      <c r="BS8" s="53"/>
      <c r="BT8" s="53"/>
      <c r="BU8" s="53"/>
      <c r="BV8" s="53"/>
      <c r="BW8" s="53"/>
      <c r="BX8" s="53"/>
      <c r="BY8" s="57"/>
    </row>
    <row r="9" spans="1:78" ht="18.75" customHeight="1">
      <c r="A9" s="2"/>
      <c r="B9" s="5" t="s">
        <v>23</v>
      </c>
      <c r="C9" s="13"/>
      <c r="D9" s="13"/>
      <c r="E9" s="13"/>
      <c r="F9" s="13"/>
      <c r="G9" s="13"/>
      <c r="H9" s="13"/>
      <c r="I9" s="5" t="s">
        <v>24</v>
      </c>
      <c r="J9" s="13"/>
      <c r="K9" s="13"/>
      <c r="L9" s="13"/>
      <c r="M9" s="13"/>
      <c r="N9" s="13"/>
      <c r="O9" s="22"/>
      <c r="P9" s="25" t="s">
        <v>26</v>
      </c>
      <c r="Q9" s="25"/>
      <c r="R9" s="25"/>
      <c r="S9" s="25"/>
      <c r="T9" s="25"/>
      <c r="U9" s="25"/>
      <c r="V9" s="25"/>
      <c r="W9" s="25" t="s">
        <v>22</v>
      </c>
      <c r="X9" s="25"/>
      <c r="Y9" s="25"/>
      <c r="Z9" s="25"/>
      <c r="AA9" s="25"/>
      <c r="AB9" s="25"/>
      <c r="AC9" s="25"/>
      <c r="AD9" s="2"/>
      <c r="AE9" s="2"/>
      <c r="AF9" s="2"/>
      <c r="AG9" s="2"/>
      <c r="AH9" s="2"/>
      <c r="AI9" s="2"/>
      <c r="AJ9" s="2"/>
      <c r="AK9" s="2"/>
      <c r="AL9" s="25" t="s">
        <v>29</v>
      </c>
      <c r="AM9" s="25"/>
      <c r="AN9" s="25"/>
      <c r="AO9" s="25"/>
      <c r="AP9" s="25"/>
      <c r="AQ9" s="25"/>
      <c r="AR9" s="25"/>
      <c r="AS9" s="25"/>
      <c r="AT9" s="5" t="s">
        <v>31</v>
      </c>
      <c r="AU9" s="13"/>
      <c r="AV9" s="13"/>
      <c r="AW9" s="13"/>
      <c r="AX9" s="13"/>
      <c r="AY9" s="13"/>
      <c r="AZ9" s="13"/>
      <c r="BA9" s="13"/>
      <c r="BB9" s="25" t="s">
        <v>1</v>
      </c>
      <c r="BC9" s="25"/>
      <c r="BD9" s="25"/>
      <c r="BE9" s="25"/>
      <c r="BF9" s="25"/>
      <c r="BG9" s="25"/>
      <c r="BH9" s="25"/>
      <c r="BI9" s="25"/>
      <c r="BJ9" s="3"/>
      <c r="BK9" s="3"/>
      <c r="BL9" s="37" t="s">
        <v>32</v>
      </c>
      <c r="BM9" s="47"/>
      <c r="BN9" s="54" t="s">
        <v>34</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68.44</v>
      </c>
      <c r="J10" s="15"/>
      <c r="K10" s="15"/>
      <c r="L10" s="15"/>
      <c r="M10" s="15"/>
      <c r="N10" s="15"/>
      <c r="O10" s="24"/>
      <c r="P10" s="27">
        <f>データ!$P$6</f>
        <v>99.09</v>
      </c>
      <c r="Q10" s="27"/>
      <c r="R10" s="27"/>
      <c r="S10" s="27"/>
      <c r="T10" s="27"/>
      <c r="U10" s="27"/>
      <c r="V10" s="27"/>
      <c r="W10" s="29">
        <f>データ!$Q$6</f>
        <v>6939</v>
      </c>
      <c r="X10" s="29"/>
      <c r="Y10" s="29"/>
      <c r="Z10" s="29"/>
      <c r="AA10" s="29"/>
      <c r="AB10" s="29"/>
      <c r="AC10" s="29"/>
      <c r="AD10" s="2"/>
      <c r="AE10" s="2"/>
      <c r="AF10" s="2"/>
      <c r="AG10" s="2"/>
      <c r="AH10" s="2"/>
      <c r="AI10" s="2"/>
      <c r="AJ10" s="2"/>
      <c r="AK10" s="2"/>
      <c r="AL10" s="29">
        <f>データ!$U$6</f>
        <v>4449</v>
      </c>
      <c r="AM10" s="29"/>
      <c r="AN10" s="29"/>
      <c r="AO10" s="29"/>
      <c r="AP10" s="29"/>
      <c r="AQ10" s="29"/>
      <c r="AR10" s="29"/>
      <c r="AS10" s="29"/>
      <c r="AT10" s="7">
        <f>データ!$V$6</f>
        <v>69.72</v>
      </c>
      <c r="AU10" s="15"/>
      <c r="AV10" s="15"/>
      <c r="AW10" s="15"/>
      <c r="AX10" s="15"/>
      <c r="AY10" s="15"/>
      <c r="AZ10" s="15"/>
      <c r="BA10" s="15"/>
      <c r="BB10" s="27">
        <f>データ!$W$6</f>
        <v>63.81</v>
      </c>
      <c r="BC10" s="27"/>
      <c r="BD10" s="27"/>
      <c r="BE10" s="27"/>
      <c r="BF10" s="27"/>
      <c r="BG10" s="27"/>
      <c r="BH10" s="27"/>
      <c r="BI10" s="27"/>
      <c r="BJ10" s="2"/>
      <c r="BK10" s="2"/>
      <c r="BL10" s="38" t="s">
        <v>36</v>
      </c>
      <c r="BM10" s="48"/>
      <c r="BN10" s="55" t="s">
        <v>38</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39</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41</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42</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108</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44</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109</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13</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12</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110</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45</v>
      </c>
      <c r="C84" s="12"/>
      <c r="D84" s="12"/>
      <c r="E84" s="12" t="s">
        <v>47</v>
      </c>
      <c r="F84" s="12" t="s">
        <v>49</v>
      </c>
      <c r="G84" s="12" t="s">
        <v>50</v>
      </c>
      <c r="H84" s="12" t="s">
        <v>43</v>
      </c>
      <c r="I84" s="12" t="s">
        <v>11</v>
      </c>
      <c r="J84" s="12" t="s">
        <v>27</v>
      </c>
      <c r="K84" s="12" t="s">
        <v>51</v>
      </c>
      <c r="L84" s="12" t="s">
        <v>53</v>
      </c>
      <c r="M84" s="12" t="s">
        <v>33</v>
      </c>
      <c r="N84" s="12" t="s">
        <v>55</v>
      </c>
      <c r="O84" s="12" t="s">
        <v>57</v>
      </c>
    </row>
    <row r="85" spans="1:78" hidden="1">
      <c r="B85" s="12"/>
      <c r="C85" s="12"/>
      <c r="D85" s="12"/>
      <c r="E85" s="12" t="str">
        <f>データ!AH6</f>
        <v>【107.26】</v>
      </c>
      <c r="F85" s="12" t="str">
        <f>データ!AS6</f>
        <v>【1.61】</v>
      </c>
      <c r="G85" s="12" t="str">
        <f>データ!BD6</f>
        <v>【239.69】</v>
      </c>
      <c r="H85" s="12" t="str">
        <f>データ!BO6</f>
        <v>【264.86】</v>
      </c>
      <c r="I85" s="12" t="str">
        <f>データ!BZ6</f>
        <v>【97.59】</v>
      </c>
      <c r="J85" s="12" t="str">
        <f>データ!CK6</f>
        <v>【181.66】</v>
      </c>
      <c r="K85" s="12" t="str">
        <f>データ!CV6</f>
        <v>【60.21】</v>
      </c>
      <c r="L85" s="12" t="str">
        <f>データ!DG6</f>
        <v>【89.21】</v>
      </c>
      <c r="M85" s="12" t="str">
        <f>データ!DR6</f>
        <v>【52.41】</v>
      </c>
      <c r="N85" s="12" t="str">
        <f>データ!EC6</f>
        <v>【26.78】</v>
      </c>
      <c r="O85" s="12" t="str">
        <f>データ!EN6</f>
        <v>【0.59】</v>
      </c>
    </row>
  </sheetData>
  <sheetProtection algorithmName="SHA-512" hashValue="v0Hld3phZ4NJE6YXO4gY0FQRxu3PnCdFj9n9OVf56bI/R5dwi8zh3e/1CGtnuUC9eW/3U8+Sux/+Qbpotc07wg==" saltValue="kK65WzBNO6u/soprAi+TLQ=="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48</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58</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20</v>
      </c>
      <c r="B3" s="67" t="s">
        <v>52</v>
      </c>
      <c r="C3" s="67" t="s">
        <v>60</v>
      </c>
      <c r="D3" s="67" t="s">
        <v>37</v>
      </c>
      <c r="E3" s="67" t="s">
        <v>7</v>
      </c>
      <c r="F3" s="67" t="s">
        <v>6</v>
      </c>
      <c r="G3" s="67" t="s">
        <v>25</v>
      </c>
      <c r="H3" s="74" t="s">
        <v>30</v>
      </c>
      <c r="I3" s="77"/>
      <c r="J3" s="77"/>
      <c r="K3" s="77"/>
      <c r="L3" s="77"/>
      <c r="M3" s="77"/>
      <c r="N3" s="77"/>
      <c r="O3" s="77"/>
      <c r="P3" s="77"/>
      <c r="Q3" s="77"/>
      <c r="R3" s="77"/>
      <c r="S3" s="77"/>
      <c r="T3" s="77"/>
      <c r="U3" s="77"/>
      <c r="V3" s="77"/>
      <c r="W3" s="81"/>
      <c r="X3" s="83" t="s">
        <v>56</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13</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61</v>
      </c>
      <c r="B4" s="68"/>
      <c r="C4" s="68"/>
      <c r="D4" s="68"/>
      <c r="E4" s="68"/>
      <c r="F4" s="68"/>
      <c r="G4" s="68"/>
      <c r="H4" s="75"/>
      <c r="I4" s="78"/>
      <c r="J4" s="78"/>
      <c r="K4" s="78"/>
      <c r="L4" s="78"/>
      <c r="M4" s="78"/>
      <c r="N4" s="78"/>
      <c r="O4" s="78"/>
      <c r="P4" s="78"/>
      <c r="Q4" s="78"/>
      <c r="R4" s="78"/>
      <c r="S4" s="78"/>
      <c r="T4" s="78"/>
      <c r="U4" s="78"/>
      <c r="V4" s="78"/>
      <c r="W4" s="82"/>
      <c r="X4" s="84" t="s">
        <v>54</v>
      </c>
      <c r="Y4" s="84"/>
      <c r="Z4" s="84"/>
      <c r="AA4" s="84"/>
      <c r="AB4" s="84"/>
      <c r="AC4" s="84"/>
      <c r="AD4" s="84"/>
      <c r="AE4" s="84"/>
      <c r="AF4" s="84"/>
      <c r="AG4" s="84"/>
      <c r="AH4" s="84"/>
      <c r="AI4" s="84" t="s">
        <v>46</v>
      </c>
      <c r="AJ4" s="84"/>
      <c r="AK4" s="84"/>
      <c r="AL4" s="84"/>
      <c r="AM4" s="84"/>
      <c r="AN4" s="84"/>
      <c r="AO4" s="84"/>
      <c r="AP4" s="84"/>
      <c r="AQ4" s="84"/>
      <c r="AR4" s="84"/>
      <c r="AS4" s="84"/>
      <c r="AT4" s="84" t="s">
        <v>40</v>
      </c>
      <c r="AU4" s="84"/>
      <c r="AV4" s="84"/>
      <c r="AW4" s="84"/>
      <c r="AX4" s="84"/>
      <c r="AY4" s="84"/>
      <c r="AZ4" s="84"/>
      <c r="BA4" s="84"/>
      <c r="BB4" s="84"/>
      <c r="BC4" s="84"/>
      <c r="BD4" s="84"/>
      <c r="BE4" s="84" t="s">
        <v>4</v>
      </c>
      <c r="BF4" s="84"/>
      <c r="BG4" s="84"/>
      <c r="BH4" s="84"/>
      <c r="BI4" s="84"/>
      <c r="BJ4" s="84"/>
      <c r="BK4" s="84"/>
      <c r="BL4" s="84"/>
      <c r="BM4" s="84"/>
      <c r="BN4" s="84"/>
      <c r="BO4" s="84"/>
      <c r="BP4" s="84" t="s">
        <v>35</v>
      </c>
      <c r="BQ4" s="84"/>
      <c r="BR4" s="84"/>
      <c r="BS4" s="84"/>
      <c r="BT4" s="84"/>
      <c r="BU4" s="84"/>
      <c r="BV4" s="84"/>
      <c r="BW4" s="84"/>
      <c r="BX4" s="84"/>
      <c r="BY4" s="84"/>
      <c r="BZ4" s="84"/>
      <c r="CA4" s="84" t="s">
        <v>62</v>
      </c>
      <c r="CB4" s="84"/>
      <c r="CC4" s="84"/>
      <c r="CD4" s="84"/>
      <c r="CE4" s="84"/>
      <c r="CF4" s="84"/>
      <c r="CG4" s="84"/>
      <c r="CH4" s="84"/>
      <c r="CI4" s="84"/>
      <c r="CJ4" s="84"/>
      <c r="CK4" s="84"/>
      <c r="CL4" s="84" t="s">
        <v>64</v>
      </c>
      <c r="CM4" s="84"/>
      <c r="CN4" s="84"/>
      <c r="CO4" s="84"/>
      <c r="CP4" s="84"/>
      <c r="CQ4" s="84"/>
      <c r="CR4" s="84"/>
      <c r="CS4" s="84"/>
      <c r="CT4" s="84"/>
      <c r="CU4" s="84"/>
      <c r="CV4" s="84"/>
      <c r="CW4" s="84" t="s">
        <v>65</v>
      </c>
      <c r="CX4" s="84"/>
      <c r="CY4" s="84"/>
      <c r="CZ4" s="84"/>
      <c r="DA4" s="84"/>
      <c r="DB4" s="84"/>
      <c r="DC4" s="84"/>
      <c r="DD4" s="84"/>
      <c r="DE4" s="84"/>
      <c r="DF4" s="84"/>
      <c r="DG4" s="84"/>
      <c r="DH4" s="84" t="s">
        <v>66</v>
      </c>
      <c r="DI4" s="84"/>
      <c r="DJ4" s="84"/>
      <c r="DK4" s="84"/>
      <c r="DL4" s="84"/>
      <c r="DM4" s="84"/>
      <c r="DN4" s="84"/>
      <c r="DO4" s="84"/>
      <c r="DP4" s="84"/>
      <c r="DQ4" s="84"/>
      <c r="DR4" s="84"/>
      <c r="DS4" s="84" t="s">
        <v>3</v>
      </c>
      <c r="DT4" s="84"/>
      <c r="DU4" s="84"/>
      <c r="DV4" s="84"/>
      <c r="DW4" s="84"/>
      <c r="DX4" s="84"/>
      <c r="DY4" s="84"/>
      <c r="DZ4" s="84"/>
      <c r="EA4" s="84"/>
      <c r="EB4" s="84"/>
      <c r="EC4" s="84"/>
      <c r="ED4" s="84" t="s">
        <v>67</v>
      </c>
      <c r="EE4" s="84"/>
      <c r="EF4" s="84"/>
      <c r="EG4" s="84"/>
      <c r="EH4" s="84"/>
      <c r="EI4" s="84"/>
      <c r="EJ4" s="84"/>
      <c r="EK4" s="84"/>
      <c r="EL4" s="84"/>
      <c r="EM4" s="84"/>
      <c r="EN4" s="84"/>
    </row>
    <row r="5" spans="1:144">
      <c r="A5" s="65" t="s">
        <v>28</v>
      </c>
      <c r="B5" s="69"/>
      <c r="C5" s="69"/>
      <c r="D5" s="69"/>
      <c r="E5" s="69"/>
      <c r="F5" s="69"/>
      <c r="G5" s="69"/>
      <c r="H5" s="76" t="s">
        <v>59</v>
      </c>
      <c r="I5" s="76" t="s">
        <v>68</v>
      </c>
      <c r="J5" s="76" t="s">
        <v>69</v>
      </c>
      <c r="K5" s="76" t="s">
        <v>70</v>
      </c>
      <c r="L5" s="76" t="s">
        <v>71</v>
      </c>
      <c r="M5" s="76" t="s">
        <v>8</v>
      </c>
      <c r="N5" s="76" t="s">
        <v>72</v>
      </c>
      <c r="O5" s="76" t="s">
        <v>73</v>
      </c>
      <c r="P5" s="76" t="s">
        <v>74</v>
      </c>
      <c r="Q5" s="76" t="s">
        <v>75</v>
      </c>
      <c r="R5" s="76" t="s">
        <v>76</v>
      </c>
      <c r="S5" s="76" t="s">
        <v>77</v>
      </c>
      <c r="T5" s="76" t="s">
        <v>63</v>
      </c>
      <c r="U5" s="76" t="s">
        <v>78</v>
      </c>
      <c r="V5" s="76" t="s">
        <v>79</v>
      </c>
      <c r="W5" s="76" t="s">
        <v>80</v>
      </c>
      <c r="X5" s="76" t="s">
        <v>81</v>
      </c>
      <c r="Y5" s="76" t="s">
        <v>82</v>
      </c>
      <c r="Z5" s="76" t="s">
        <v>83</v>
      </c>
      <c r="AA5" s="76" t="s">
        <v>84</v>
      </c>
      <c r="AB5" s="76" t="s">
        <v>85</v>
      </c>
      <c r="AC5" s="76" t="s">
        <v>87</v>
      </c>
      <c r="AD5" s="76" t="s">
        <v>88</v>
      </c>
      <c r="AE5" s="76" t="s">
        <v>89</v>
      </c>
      <c r="AF5" s="76" t="s">
        <v>90</v>
      </c>
      <c r="AG5" s="76" t="s">
        <v>91</v>
      </c>
      <c r="AH5" s="76" t="s">
        <v>45</v>
      </c>
      <c r="AI5" s="76" t="s">
        <v>81</v>
      </c>
      <c r="AJ5" s="76" t="s">
        <v>82</v>
      </c>
      <c r="AK5" s="76" t="s">
        <v>83</v>
      </c>
      <c r="AL5" s="76" t="s">
        <v>84</v>
      </c>
      <c r="AM5" s="76" t="s">
        <v>85</v>
      </c>
      <c r="AN5" s="76" t="s">
        <v>87</v>
      </c>
      <c r="AO5" s="76" t="s">
        <v>88</v>
      </c>
      <c r="AP5" s="76" t="s">
        <v>89</v>
      </c>
      <c r="AQ5" s="76" t="s">
        <v>90</v>
      </c>
      <c r="AR5" s="76" t="s">
        <v>91</v>
      </c>
      <c r="AS5" s="76" t="s">
        <v>86</v>
      </c>
      <c r="AT5" s="76" t="s">
        <v>81</v>
      </c>
      <c r="AU5" s="76" t="s">
        <v>82</v>
      </c>
      <c r="AV5" s="76" t="s">
        <v>83</v>
      </c>
      <c r="AW5" s="76" t="s">
        <v>84</v>
      </c>
      <c r="AX5" s="76" t="s">
        <v>85</v>
      </c>
      <c r="AY5" s="76" t="s">
        <v>87</v>
      </c>
      <c r="AZ5" s="76" t="s">
        <v>88</v>
      </c>
      <c r="BA5" s="76" t="s">
        <v>89</v>
      </c>
      <c r="BB5" s="76" t="s">
        <v>90</v>
      </c>
      <c r="BC5" s="76" t="s">
        <v>91</v>
      </c>
      <c r="BD5" s="76" t="s">
        <v>86</v>
      </c>
      <c r="BE5" s="76" t="s">
        <v>81</v>
      </c>
      <c r="BF5" s="76" t="s">
        <v>82</v>
      </c>
      <c r="BG5" s="76" t="s">
        <v>83</v>
      </c>
      <c r="BH5" s="76" t="s">
        <v>84</v>
      </c>
      <c r="BI5" s="76" t="s">
        <v>85</v>
      </c>
      <c r="BJ5" s="76" t="s">
        <v>87</v>
      </c>
      <c r="BK5" s="76" t="s">
        <v>88</v>
      </c>
      <c r="BL5" s="76" t="s">
        <v>89</v>
      </c>
      <c r="BM5" s="76" t="s">
        <v>90</v>
      </c>
      <c r="BN5" s="76" t="s">
        <v>91</v>
      </c>
      <c r="BO5" s="76" t="s">
        <v>86</v>
      </c>
      <c r="BP5" s="76" t="s">
        <v>81</v>
      </c>
      <c r="BQ5" s="76" t="s">
        <v>82</v>
      </c>
      <c r="BR5" s="76" t="s">
        <v>83</v>
      </c>
      <c r="BS5" s="76" t="s">
        <v>84</v>
      </c>
      <c r="BT5" s="76" t="s">
        <v>85</v>
      </c>
      <c r="BU5" s="76" t="s">
        <v>87</v>
      </c>
      <c r="BV5" s="76" t="s">
        <v>88</v>
      </c>
      <c r="BW5" s="76" t="s">
        <v>89</v>
      </c>
      <c r="BX5" s="76" t="s">
        <v>90</v>
      </c>
      <c r="BY5" s="76" t="s">
        <v>91</v>
      </c>
      <c r="BZ5" s="76" t="s">
        <v>86</v>
      </c>
      <c r="CA5" s="76" t="s">
        <v>81</v>
      </c>
      <c r="CB5" s="76" t="s">
        <v>82</v>
      </c>
      <c r="CC5" s="76" t="s">
        <v>83</v>
      </c>
      <c r="CD5" s="76" t="s">
        <v>84</v>
      </c>
      <c r="CE5" s="76" t="s">
        <v>85</v>
      </c>
      <c r="CF5" s="76" t="s">
        <v>87</v>
      </c>
      <c r="CG5" s="76" t="s">
        <v>88</v>
      </c>
      <c r="CH5" s="76" t="s">
        <v>89</v>
      </c>
      <c r="CI5" s="76" t="s">
        <v>90</v>
      </c>
      <c r="CJ5" s="76" t="s">
        <v>91</v>
      </c>
      <c r="CK5" s="76" t="s">
        <v>86</v>
      </c>
      <c r="CL5" s="76" t="s">
        <v>81</v>
      </c>
      <c r="CM5" s="76" t="s">
        <v>82</v>
      </c>
      <c r="CN5" s="76" t="s">
        <v>83</v>
      </c>
      <c r="CO5" s="76" t="s">
        <v>84</v>
      </c>
      <c r="CP5" s="76" t="s">
        <v>85</v>
      </c>
      <c r="CQ5" s="76" t="s">
        <v>87</v>
      </c>
      <c r="CR5" s="76" t="s">
        <v>88</v>
      </c>
      <c r="CS5" s="76" t="s">
        <v>89</v>
      </c>
      <c r="CT5" s="76" t="s">
        <v>90</v>
      </c>
      <c r="CU5" s="76" t="s">
        <v>91</v>
      </c>
      <c r="CV5" s="76" t="s">
        <v>86</v>
      </c>
      <c r="CW5" s="76" t="s">
        <v>81</v>
      </c>
      <c r="CX5" s="76" t="s">
        <v>82</v>
      </c>
      <c r="CY5" s="76" t="s">
        <v>83</v>
      </c>
      <c r="CZ5" s="76" t="s">
        <v>84</v>
      </c>
      <c r="DA5" s="76" t="s">
        <v>85</v>
      </c>
      <c r="DB5" s="76" t="s">
        <v>87</v>
      </c>
      <c r="DC5" s="76" t="s">
        <v>88</v>
      </c>
      <c r="DD5" s="76" t="s">
        <v>89</v>
      </c>
      <c r="DE5" s="76" t="s">
        <v>90</v>
      </c>
      <c r="DF5" s="76" t="s">
        <v>91</v>
      </c>
      <c r="DG5" s="76" t="s">
        <v>86</v>
      </c>
      <c r="DH5" s="76" t="s">
        <v>81</v>
      </c>
      <c r="DI5" s="76" t="s">
        <v>82</v>
      </c>
      <c r="DJ5" s="76" t="s">
        <v>83</v>
      </c>
      <c r="DK5" s="76" t="s">
        <v>84</v>
      </c>
      <c r="DL5" s="76" t="s">
        <v>85</v>
      </c>
      <c r="DM5" s="76" t="s">
        <v>87</v>
      </c>
      <c r="DN5" s="76" t="s">
        <v>88</v>
      </c>
      <c r="DO5" s="76" t="s">
        <v>89</v>
      </c>
      <c r="DP5" s="76" t="s">
        <v>90</v>
      </c>
      <c r="DQ5" s="76" t="s">
        <v>91</v>
      </c>
      <c r="DR5" s="76" t="s">
        <v>86</v>
      </c>
      <c r="DS5" s="76" t="s">
        <v>81</v>
      </c>
      <c r="DT5" s="76" t="s">
        <v>82</v>
      </c>
      <c r="DU5" s="76" t="s">
        <v>83</v>
      </c>
      <c r="DV5" s="76" t="s">
        <v>84</v>
      </c>
      <c r="DW5" s="76" t="s">
        <v>85</v>
      </c>
      <c r="DX5" s="76" t="s">
        <v>87</v>
      </c>
      <c r="DY5" s="76" t="s">
        <v>88</v>
      </c>
      <c r="DZ5" s="76" t="s">
        <v>89</v>
      </c>
      <c r="EA5" s="76" t="s">
        <v>90</v>
      </c>
      <c r="EB5" s="76" t="s">
        <v>91</v>
      </c>
      <c r="EC5" s="76" t="s">
        <v>86</v>
      </c>
      <c r="ED5" s="76" t="s">
        <v>81</v>
      </c>
      <c r="EE5" s="76" t="s">
        <v>82</v>
      </c>
      <c r="EF5" s="76" t="s">
        <v>83</v>
      </c>
      <c r="EG5" s="76" t="s">
        <v>84</v>
      </c>
      <c r="EH5" s="76" t="s">
        <v>85</v>
      </c>
      <c r="EI5" s="76" t="s">
        <v>87</v>
      </c>
      <c r="EJ5" s="76" t="s">
        <v>88</v>
      </c>
      <c r="EK5" s="76" t="s">
        <v>89</v>
      </c>
      <c r="EL5" s="76" t="s">
        <v>90</v>
      </c>
      <c r="EM5" s="76" t="s">
        <v>91</v>
      </c>
      <c r="EN5" s="76" t="s">
        <v>86</v>
      </c>
    </row>
    <row r="6" spans="1:144" s="64" customFormat="1">
      <c r="A6" s="65" t="s">
        <v>92</v>
      </c>
      <c r="B6" s="70">
        <f t="shared" ref="B6:W6" si="1">B7</f>
        <v>2024</v>
      </c>
      <c r="C6" s="70">
        <f t="shared" si="1"/>
        <v>14273</v>
      </c>
      <c r="D6" s="70">
        <f t="shared" si="1"/>
        <v>46</v>
      </c>
      <c r="E6" s="70">
        <f t="shared" si="1"/>
        <v>1</v>
      </c>
      <c r="F6" s="70">
        <f t="shared" si="1"/>
        <v>0</v>
      </c>
      <c r="G6" s="70">
        <f t="shared" si="1"/>
        <v>1</v>
      </c>
      <c r="H6" s="70" t="str">
        <f t="shared" si="1"/>
        <v>北海道　由仁町</v>
      </c>
      <c r="I6" s="70" t="str">
        <f t="shared" si="1"/>
        <v>法適用</v>
      </c>
      <c r="J6" s="70" t="str">
        <f t="shared" si="1"/>
        <v>水道事業</v>
      </c>
      <c r="K6" s="70" t="str">
        <f t="shared" si="1"/>
        <v>末端給水事業</v>
      </c>
      <c r="L6" s="70" t="str">
        <f t="shared" si="1"/>
        <v>A9</v>
      </c>
      <c r="M6" s="70" t="str">
        <f t="shared" si="1"/>
        <v>非設置</v>
      </c>
      <c r="N6" s="79" t="str">
        <f t="shared" si="1"/>
        <v>-</v>
      </c>
      <c r="O6" s="79">
        <f t="shared" si="1"/>
        <v>68.44</v>
      </c>
      <c r="P6" s="79">
        <f t="shared" si="1"/>
        <v>99.09</v>
      </c>
      <c r="Q6" s="79">
        <f t="shared" si="1"/>
        <v>6939</v>
      </c>
      <c r="R6" s="79">
        <f t="shared" si="1"/>
        <v>4527</v>
      </c>
      <c r="S6" s="79">
        <f t="shared" si="1"/>
        <v>133.74</v>
      </c>
      <c r="T6" s="79">
        <f t="shared" si="1"/>
        <v>33.85</v>
      </c>
      <c r="U6" s="79">
        <f t="shared" si="1"/>
        <v>4449</v>
      </c>
      <c r="V6" s="79">
        <f t="shared" si="1"/>
        <v>69.72</v>
      </c>
      <c r="W6" s="79">
        <f t="shared" si="1"/>
        <v>63.81</v>
      </c>
      <c r="X6" s="85">
        <f t="shared" ref="X6:AG6" si="2">IF(X7="",NA(),X7)</f>
        <v>106.54</v>
      </c>
      <c r="Y6" s="85">
        <f t="shared" si="2"/>
        <v>104.98</v>
      </c>
      <c r="Z6" s="85">
        <f t="shared" si="2"/>
        <v>103.76</v>
      </c>
      <c r="AA6" s="85">
        <f t="shared" si="2"/>
        <v>101.15</v>
      </c>
      <c r="AB6" s="85">
        <f t="shared" si="2"/>
        <v>102.29</v>
      </c>
      <c r="AC6" s="85">
        <f t="shared" si="2"/>
        <v>114.22</v>
      </c>
      <c r="AD6" s="85">
        <f t="shared" si="2"/>
        <v>108.19</v>
      </c>
      <c r="AE6" s="85">
        <f t="shared" si="2"/>
        <v>106.93</v>
      </c>
      <c r="AF6" s="85">
        <f t="shared" si="2"/>
        <v>109.12</v>
      </c>
      <c r="AG6" s="85">
        <f t="shared" si="2"/>
        <v>105.82</v>
      </c>
      <c r="AH6" s="79" t="str">
        <f>IF(AH7="","",IF(AH7="-","【-】","【"&amp;SUBSTITUTE(TEXT(AH7,"#,##0.00"),"-","△")&amp;"】"))</f>
        <v>【107.26】</v>
      </c>
      <c r="AI6" s="85">
        <f t="shared" ref="AI6:AR6" si="3">IF(AI7="",NA(),AI7)</f>
        <v>20.65</v>
      </c>
      <c r="AJ6" s="85">
        <f t="shared" si="3"/>
        <v>6.75</v>
      </c>
      <c r="AK6" s="79">
        <f t="shared" si="3"/>
        <v>0</v>
      </c>
      <c r="AL6" s="79">
        <f t="shared" si="3"/>
        <v>0</v>
      </c>
      <c r="AM6" s="79">
        <f t="shared" si="3"/>
        <v>0</v>
      </c>
      <c r="AN6" s="85">
        <f t="shared" si="3"/>
        <v>22.71</v>
      </c>
      <c r="AO6" s="85">
        <f t="shared" si="3"/>
        <v>6.17</v>
      </c>
      <c r="AP6" s="85">
        <f t="shared" si="3"/>
        <v>20.41</v>
      </c>
      <c r="AQ6" s="85">
        <f t="shared" si="3"/>
        <v>19.420000000000002</v>
      </c>
      <c r="AR6" s="85">
        <f t="shared" si="3"/>
        <v>19.850000000000001</v>
      </c>
      <c r="AS6" s="79" t="str">
        <f>IF(AS7="","",IF(AS7="-","【-】","【"&amp;SUBSTITUTE(TEXT(AS7,"#,##0.00"),"-","△")&amp;"】"))</f>
        <v>【1.61】</v>
      </c>
      <c r="AT6" s="85">
        <f t="shared" ref="AT6:BC6" si="4">IF(AT7="",NA(),AT7)</f>
        <v>132.36000000000001</v>
      </c>
      <c r="AU6" s="85">
        <f t="shared" si="4"/>
        <v>137.26</v>
      </c>
      <c r="AV6" s="85">
        <f t="shared" si="4"/>
        <v>143.09</v>
      </c>
      <c r="AW6" s="85">
        <f t="shared" si="4"/>
        <v>175.56</v>
      </c>
      <c r="AX6" s="85">
        <f t="shared" si="4"/>
        <v>230.79</v>
      </c>
      <c r="AY6" s="85">
        <f t="shared" si="4"/>
        <v>381.07</v>
      </c>
      <c r="AZ6" s="85">
        <f t="shared" si="4"/>
        <v>367.4</v>
      </c>
      <c r="BA6" s="85">
        <f t="shared" si="4"/>
        <v>345.42</v>
      </c>
      <c r="BB6" s="85">
        <f t="shared" si="4"/>
        <v>315.60000000000002</v>
      </c>
      <c r="BC6" s="85">
        <f t="shared" si="4"/>
        <v>294.89</v>
      </c>
      <c r="BD6" s="79" t="str">
        <f>IF(BD7="","",IF(BD7="-","【-】","【"&amp;SUBSTITUTE(TEXT(BD7,"#,##0.00"),"-","△")&amp;"】"))</f>
        <v>【239.69】</v>
      </c>
      <c r="BE6" s="85">
        <f t="shared" ref="BE6:BN6" si="5">IF(BE7="",NA(),BE7)</f>
        <v>1449.35</v>
      </c>
      <c r="BF6" s="85">
        <f t="shared" si="5"/>
        <v>1245.97</v>
      </c>
      <c r="BG6" s="85">
        <f t="shared" si="5"/>
        <v>1153.01</v>
      </c>
      <c r="BH6" s="85">
        <f t="shared" si="5"/>
        <v>1028.58</v>
      </c>
      <c r="BI6" s="85">
        <f t="shared" si="5"/>
        <v>908.15</v>
      </c>
      <c r="BJ6" s="85">
        <f t="shared" si="5"/>
        <v>556.47</v>
      </c>
      <c r="BK6" s="85">
        <f t="shared" si="5"/>
        <v>564.99</v>
      </c>
      <c r="BL6" s="85">
        <f t="shared" si="5"/>
        <v>631.39</v>
      </c>
      <c r="BM6" s="85">
        <f t="shared" si="5"/>
        <v>625.11</v>
      </c>
      <c r="BN6" s="85">
        <f t="shared" si="5"/>
        <v>602.79</v>
      </c>
      <c r="BO6" s="79" t="str">
        <f>IF(BO7="","",IF(BO7="-","【-】","【"&amp;SUBSTITUTE(TEXT(BO7,"#,##0.00"),"-","△")&amp;"】"))</f>
        <v>【264.86】</v>
      </c>
      <c r="BP6" s="85">
        <f t="shared" ref="BP6:BY6" si="6">IF(BP7="",NA(),BP7)</f>
        <v>41.15</v>
      </c>
      <c r="BQ6" s="85">
        <f t="shared" si="6"/>
        <v>42.69</v>
      </c>
      <c r="BR6" s="85">
        <f t="shared" si="6"/>
        <v>41.05</v>
      </c>
      <c r="BS6" s="85">
        <f t="shared" si="6"/>
        <v>40.68</v>
      </c>
      <c r="BT6" s="85">
        <f t="shared" si="6"/>
        <v>42.36</v>
      </c>
      <c r="BU6" s="85">
        <f t="shared" si="6"/>
        <v>78.67</v>
      </c>
      <c r="BV6" s="85">
        <f t="shared" si="6"/>
        <v>80.56</v>
      </c>
      <c r="BW6" s="85">
        <f t="shared" si="6"/>
        <v>76.55</v>
      </c>
      <c r="BX6" s="85">
        <f t="shared" si="6"/>
        <v>77.739999999999995</v>
      </c>
      <c r="BY6" s="85">
        <f t="shared" si="6"/>
        <v>77.459999999999994</v>
      </c>
      <c r="BZ6" s="79" t="str">
        <f>IF(BZ7="","",IF(BZ7="-","【-】","【"&amp;SUBSTITUTE(TEXT(BZ7,"#,##0.00"),"-","△")&amp;"】"))</f>
        <v>【97.59】</v>
      </c>
      <c r="CA6" s="85">
        <f t="shared" ref="CA6:CJ6" si="7">IF(CA7="",NA(),CA7)</f>
        <v>923.54</v>
      </c>
      <c r="CB6" s="85">
        <f t="shared" si="7"/>
        <v>923.07</v>
      </c>
      <c r="CC6" s="85">
        <f t="shared" si="7"/>
        <v>961.29</v>
      </c>
      <c r="CD6" s="85">
        <f t="shared" si="7"/>
        <v>971.39</v>
      </c>
      <c r="CE6" s="85">
        <f t="shared" si="7"/>
        <v>938.66</v>
      </c>
      <c r="CF6" s="85">
        <f t="shared" si="7"/>
        <v>257.95</v>
      </c>
      <c r="CG6" s="85">
        <f t="shared" si="7"/>
        <v>260.87</v>
      </c>
      <c r="CH6" s="85">
        <f t="shared" si="7"/>
        <v>269.25</v>
      </c>
      <c r="CI6" s="85">
        <f t="shared" si="7"/>
        <v>274.94</v>
      </c>
      <c r="CJ6" s="85">
        <f t="shared" si="7"/>
        <v>290.02999999999997</v>
      </c>
      <c r="CK6" s="79" t="str">
        <f>IF(CK7="","",IF(CK7="-","【-】","【"&amp;SUBSTITUTE(TEXT(CK7,"#,##0.00"),"-","△")&amp;"】"))</f>
        <v>【181.66】</v>
      </c>
      <c r="CL6" s="85">
        <f t="shared" ref="CL6:CU6" si="8">IF(CL7="",NA(),CL7)</f>
        <v>56.19</v>
      </c>
      <c r="CM6" s="85">
        <f t="shared" si="8"/>
        <v>56.37</v>
      </c>
      <c r="CN6" s="85">
        <f t="shared" si="8"/>
        <v>53.4</v>
      </c>
      <c r="CO6" s="85">
        <f t="shared" si="8"/>
        <v>54.23</v>
      </c>
      <c r="CP6" s="85">
        <f t="shared" si="8"/>
        <v>51.05</v>
      </c>
      <c r="CQ6" s="85">
        <f t="shared" si="8"/>
        <v>39.94</v>
      </c>
      <c r="CR6" s="85">
        <f t="shared" si="8"/>
        <v>40.19</v>
      </c>
      <c r="CS6" s="85">
        <f t="shared" si="8"/>
        <v>41.14</v>
      </c>
      <c r="CT6" s="85">
        <f t="shared" si="8"/>
        <v>41.02</v>
      </c>
      <c r="CU6" s="85">
        <f t="shared" si="8"/>
        <v>43.22</v>
      </c>
      <c r="CV6" s="79" t="str">
        <f>IF(CV7="","",IF(CV7="-","【-】","【"&amp;SUBSTITUTE(TEXT(CV7,"#,##0.00"),"-","△")&amp;"】"))</f>
        <v>【60.21】</v>
      </c>
      <c r="CW6" s="85">
        <f t="shared" ref="CW6:DF6" si="9">IF(CW7="",NA(),CW7)</f>
        <v>64.28</v>
      </c>
      <c r="CX6" s="85">
        <f t="shared" si="9"/>
        <v>64.33</v>
      </c>
      <c r="CY6" s="85">
        <f t="shared" si="9"/>
        <v>64.55</v>
      </c>
      <c r="CZ6" s="85">
        <f t="shared" si="9"/>
        <v>62.82</v>
      </c>
      <c r="DA6" s="85">
        <f t="shared" si="9"/>
        <v>67.37</v>
      </c>
      <c r="DB6" s="85">
        <f t="shared" si="9"/>
        <v>69.41</v>
      </c>
      <c r="DC6" s="85">
        <f t="shared" si="9"/>
        <v>71.52</v>
      </c>
      <c r="DD6" s="85">
        <f t="shared" si="9"/>
        <v>70.42</v>
      </c>
      <c r="DE6" s="85">
        <f t="shared" si="9"/>
        <v>69.900000000000006</v>
      </c>
      <c r="DF6" s="85">
        <f t="shared" si="9"/>
        <v>70.16</v>
      </c>
      <c r="DG6" s="79" t="str">
        <f>IF(DG7="","",IF(DG7="-","【-】","【"&amp;SUBSTITUTE(TEXT(DG7,"#,##0.00"),"-","△")&amp;"】"))</f>
        <v>【89.21】</v>
      </c>
      <c r="DH6" s="85">
        <f t="shared" ref="DH6:DQ6" si="10">IF(DH7="",NA(),DH7)</f>
        <v>42.08</v>
      </c>
      <c r="DI6" s="85">
        <f t="shared" si="10"/>
        <v>44.22</v>
      </c>
      <c r="DJ6" s="85">
        <f t="shared" si="10"/>
        <v>46.06</v>
      </c>
      <c r="DK6" s="85">
        <f t="shared" si="10"/>
        <v>48.23</v>
      </c>
      <c r="DL6" s="85">
        <f t="shared" si="10"/>
        <v>50.35</v>
      </c>
      <c r="DM6" s="85">
        <f t="shared" si="10"/>
        <v>53.25</v>
      </c>
      <c r="DN6" s="85">
        <f t="shared" si="10"/>
        <v>53.4</v>
      </c>
      <c r="DO6" s="85">
        <f t="shared" si="10"/>
        <v>52.14</v>
      </c>
      <c r="DP6" s="85">
        <f t="shared" si="10"/>
        <v>53.49</v>
      </c>
      <c r="DQ6" s="85">
        <f t="shared" si="10"/>
        <v>51.79</v>
      </c>
      <c r="DR6" s="79" t="str">
        <f>IF(DR7="","",IF(DR7="-","【-】","【"&amp;SUBSTITUTE(TEXT(DR7,"#,##0.00"),"-","△")&amp;"】"))</f>
        <v>【52.41】</v>
      </c>
      <c r="DS6" s="85">
        <f t="shared" ref="DS6:EB6" si="11">IF(DS7="",NA(),DS7)</f>
        <v>20.170000000000002</v>
      </c>
      <c r="DT6" s="85">
        <f t="shared" si="11"/>
        <v>20.170000000000002</v>
      </c>
      <c r="DU6" s="85">
        <f t="shared" si="11"/>
        <v>20.170000000000002</v>
      </c>
      <c r="DV6" s="85">
        <f t="shared" si="11"/>
        <v>20.170000000000002</v>
      </c>
      <c r="DW6" s="85">
        <f t="shared" si="11"/>
        <v>20.170000000000002</v>
      </c>
      <c r="DX6" s="85">
        <f t="shared" si="11"/>
        <v>23.02</v>
      </c>
      <c r="DY6" s="85">
        <f t="shared" si="11"/>
        <v>21.86</v>
      </c>
      <c r="DZ6" s="85">
        <f t="shared" si="11"/>
        <v>21.01</v>
      </c>
      <c r="EA6" s="85">
        <f t="shared" si="11"/>
        <v>21.96</v>
      </c>
      <c r="EB6" s="85">
        <f t="shared" si="11"/>
        <v>23.12</v>
      </c>
      <c r="EC6" s="79" t="str">
        <f>IF(EC7="","",IF(EC7="-","【-】","【"&amp;SUBSTITUTE(TEXT(EC7,"#,##0.00"),"-","△")&amp;"】"))</f>
        <v>【26.78】</v>
      </c>
      <c r="ED6" s="85">
        <f t="shared" ref="ED6:EM6" si="12">IF(ED7="",NA(),ED7)</f>
        <v>7.0000000000000007e-002</v>
      </c>
      <c r="EE6" s="85">
        <f t="shared" si="12"/>
        <v>7.0000000000000007e-002</v>
      </c>
      <c r="EF6" s="85">
        <f t="shared" si="12"/>
        <v>4.e-002</v>
      </c>
      <c r="EG6" s="79">
        <f t="shared" si="12"/>
        <v>0</v>
      </c>
      <c r="EH6" s="79">
        <f t="shared" si="12"/>
        <v>0</v>
      </c>
      <c r="EI6" s="85">
        <f t="shared" si="12"/>
        <v>0.38</v>
      </c>
      <c r="EJ6" s="85">
        <f t="shared" si="12"/>
        <v>0.51</v>
      </c>
      <c r="EK6" s="85">
        <f t="shared" si="12"/>
        <v>0.35</v>
      </c>
      <c r="EL6" s="85">
        <f t="shared" si="12"/>
        <v>0.31</v>
      </c>
      <c r="EM6" s="85">
        <f t="shared" si="12"/>
        <v>0.41</v>
      </c>
      <c r="EN6" s="79" t="str">
        <f>IF(EN7="","",IF(EN7="-","【-】","【"&amp;SUBSTITUTE(TEXT(EN7,"#,##0.00"),"-","△")&amp;"】"))</f>
        <v>【0.59】</v>
      </c>
    </row>
    <row r="7" spans="1:144" s="64" customFormat="1">
      <c r="A7" s="65"/>
      <c r="B7" s="71">
        <v>2024</v>
      </c>
      <c r="C7" s="71">
        <v>14273</v>
      </c>
      <c r="D7" s="71">
        <v>46</v>
      </c>
      <c r="E7" s="71">
        <v>1</v>
      </c>
      <c r="F7" s="71">
        <v>0</v>
      </c>
      <c r="G7" s="71">
        <v>1</v>
      </c>
      <c r="H7" s="71" t="s">
        <v>93</v>
      </c>
      <c r="I7" s="71" t="s">
        <v>94</v>
      </c>
      <c r="J7" s="71" t="s">
        <v>95</v>
      </c>
      <c r="K7" s="71" t="s">
        <v>96</v>
      </c>
      <c r="L7" s="71" t="s">
        <v>97</v>
      </c>
      <c r="M7" s="71" t="s">
        <v>0</v>
      </c>
      <c r="N7" s="80" t="s">
        <v>98</v>
      </c>
      <c r="O7" s="80">
        <v>68.44</v>
      </c>
      <c r="P7" s="80">
        <v>99.09</v>
      </c>
      <c r="Q7" s="80">
        <v>6939</v>
      </c>
      <c r="R7" s="80">
        <v>4527</v>
      </c>
      <c r="S7" s="80">
        <v>133.74</v>
      </c>
      <c r="T7" s="80">
        <v>33.85</v>
      </c>
      <c r="U7" s="80">
        <v>4449</v>
      </c>
      <c r="V7" s="80">
        <v>69.72</v>
      </c>
      <c r="W7" s="80">
        <v>63.81</v>
      </c>
      <c r="X7" s="80">
        <v>106.54</v>
      </c>
      <c r="Y7" s="80">
        <v>104.98</v>
      </c>
      <c r="Z7" s="80">
        <v>103.76</v>
      </c>
      <c r="AA7" s="80">
        <v>101.15</v>
      </c>
      <c r="AB7" s="80">
        <v>102.29</v>
      </c>
      <c r="AC7" s="80">
        <v>114.22</v>
      </c>
      <c r="AD7" s="80">
        <v>108.19</v>
      </c>
      <c r="AE7" s="80">
        <v>106.93</v>
      </c>
      <c r="AF7" s="80">
        <v>109.12</v>
      </c>
      <c r="AG7" s="80">
        <v>105.82</v>
      </c>
      <c r="AH7" s="80">
        <v>107.26</v>
      </c>
      <c r="AI7" s="80">
        <v>20.65</v>
      </c>
      <c r="AJ7" s="80">
        <v>6.75</v>
      </c>
      <c r="AK7" s="80">
        <v>0</v>
      </c>
      <c r="AL7" s="80">
        <v>0</v>
      </c>
      <c r="AM7" s="80">
        <v>0</v>
      </c>
      <c r="AN7" s="80">
        <v>22.71</v>
      </c>
      <c r="AO7" s="80">
        <v>6.17</v>
      </c>
      <c r="AP7" s="80">
        <v>20.41</v>
      </c>
      <c r="AQ7" s="80">
        <v>19.420000000000002</v>
      </c>
      <c r="AR7" s="80">
        <v>19.850000000000001</v>
      </c>
      <c r="AS7" s="80">
        <v>1.61</v>
      </c>
      <c r="AT7" s="80">
        <v>132.36000000000001</v>
      </c>
      <c r="AU7" s="80">
        <v>137.26</v>
      </c>
      <c r="AV7" s="80">
        <v>143.09</v>
      </c>
      <c r="AW7" s="80">
        <v>175.56</v>
      </c>
      <c r="AX7" s="80">
        <v>230.79</v>
      </c>
      <c r="AY7" s="80">
        <v>381.07</v>
      </c>
      <c r="AZ7" s="80">
        <v>367.4</v>
      </c>
      <c r="BA7" s="80">
        <v>345.42</v>
      </c>
      <c r="BB7" s="80">
        <v>315.60000000000002</v>
      </c>
      <c r="BC7" s="80">
        <v>294.89</v>
      </c>
      <c r="BD7" s="80">
        <v>239.69</v>
      </c>
      <c r="BE7" s="80">
        <v>1449.35</v>
      </c>
      <c r="BF7" s="80">
        <v>1245.97</v>
      </c>
      <c r="BG7" s="80">
        <v>1153.01</v>
      </c>
      <c r="BH7" s="80">
        <v>1028.58</v>
      </c>
      <c r="BI7" s="80">
        <v>908.15</v>
      </c>
      <c r="BJ7" s="80">
        <v>556.47</v>
      </c>
      <c r="BK7" s="80">
        <v>564.99</v>
      </c>
      <c r="BL7" s="80">
        <v>631.39</v>
      </c>
      <c r="BM7" s="80">
        <v>625.11</v>
      </c>
      <c r="BN7" s="80">
        <v>602.79</v>
      </c>
      <c r="BO7" s="80">
        <v>264.86</v>
      </c>
      <c r="BP7" s="80">
        <v>41.15</v>
      </c>
      <c r="BQ7" s="80">
        <v>42.69</v>
      </c>
      <c r="BR7" s="80">
        <v>41.05</v>
      </c>
      <c r="BS7" s="80">
        <v>40.68</v>
      </c>
      <c r="BT7" s="80">
        <v>42.36</v>
      </c>
      <c r="BU7" s="80">
        <v>78.67</v>
      </c>
      <c r="BV7" s="80">
        <v>80.56</v>
      </c>
      <c r="BW7" s="80">
        <v>76.55</v>
      </c>
      <c r="BX7" s="80">
        <v>77.739999999999995</v>
      </c>
      <c r="BY7" s="80">
        <v>77.459999999999994</v>
      </c>
      <c r="BZ7" s="80">
        <v>97.59</v>
      </c>
      <c r="CA7" s="80">
        <v>923.54</v>
      </c>
      <c r="CB7" s="80">
        <v>923.07</v>
      </c>
      <c r="CC7" s="80">
        <v>961.29</v>
      </c>
      <c r="CD7" s="80">
        <v>971.39</v>
      </c>
      <c r="CE7" s="80">
        <v>938.66</v>
      </c>
      <c r="CF7" s="80">
        <v>257.95</v>
      </c>
      <c r="CG7" s="80">
        <v>260.87</v>
      </c>
      <c r="CH7" s="80">
        <v>269.25</v>
      </c>
      <c r="CI7" s="80">
        <v>274.94</v>
      </c>
      <c r="CJ7" s="80">
        <v>290.02999999999997</v>
      </c>
      <c r="CK7" s="80">
        <v>181.66</v>
      </c>
      <c r="CL7" s="80">
        <v>56.19</v>
      </c>
      <c r="CM7" s="80">
        <v>56.37</v>
      </c>
      <c r="CN7" s="80">
        <v>53.4</v>
      </c>
      <c r="CO7" s="80">
        <v>54.23</v>
      </c>
      <c r="CP7" s="80">
        <v>51.05</v>
      </c>
      <c r="CQ7" s="80">
        <v>39.94</v>
      </c>
      <c r="CR7" s="80">
        <v>40.19</v>
      </c>
      <c r="CS7" s="80">
        <v>41.14</v>
      </c>
      <c r="CT7" s="80">
        <v>41.02</v>
      </c>
      <c r="CU7" s="80">
        <v>43.22</v>
      </c>
      <c r="CV7" s="80">
        <v>60.21</v>
      </c>
      <c r="CW7" s="80">
        <v>64.28</v>
      </c>
      <c r="CX7" s="80">
        <v>64.33</v>
      </c>
      <c r="CY7" s="80">
        <v>64.55</v>
      </c>
      <c r="CZ7" s="80">
        <v>62.82</v>
      </c>
      <c r="DA7" s="80">
        <v>67.37</v>
      </c>
      <c r="DB7" s="80">
        <v>69.41</v>
      </c>
      <c r="DC7" s="80">
        <v>71.52</v>
      </c>
      <c r="DD7" s="80">
        <v>70.42</v>
      </c>
      <c r="DE7" s="80">
        <v>69.900000000000006</v>
      </c>
      <c r="DF7" s="80">
        <v>70.16</v>
      </c>
      <c r="DG7" s="80">
        <v>89.21</v>
      </c>
      <c r="DH7" s="80">
        <v>42.08</v>
      </c>
      <c r="DI7" s="80">
        <v>44.22</v>
      </c>
      <c r="DJ7" s="80">
        <v>46.06</v>
      </c>
      <c r="DK7" s="80">
        <v>48.23</v>
      </c>
      <c r="DL7" s="80">
        <v>50.35</v>
      </c>
      <c r="DM7" s="80">
        <v>53.25</v>
      </c>
      <c r="DN7" s="80">
        <v>53.4</v>
      </c>
      <c r="DO7" s="80">
        <v>52.14</v>
      </c>
      <c r="DP7" s="80">
        <v>53.49</v>
      </c>
      <c r="DQ7" s="80">
        <v>51.79</v>
      </c>
      <c r="DR7" s="80">
        <v>52.41</v>
      </c>
      <c r="DS7" s="80">
        <v>20.170000000000002</v>
      </c>
      <c r="DT7" s="80">
        <v>20.170000000000002</v>
      </c>
      <c r="DU7" s="80">
        <v>20.170000000000002</v>
      </c>
      <c r="DV7" s="80">
        <v>20.170000000000002</v>
      </c>
      <c r="DW7" s="80">
        <v>20.170000000000002</v>
      </c>
      <c r="DX7" s="80">
        <v>23.02</v>
      </c>
      <c r="DY7" s="80">
        <v>21.86</v>
      </c>
      <c r="DZ7" s="80">
        <v>21.01</v>
      </c>
      <c r="EA7" s="80">
        <v>21.96</v>
      </c>
      <c r="EB7" s="80">
        <v>23.12</v>
      </c>
      <c r="EC7" s="80">
        <v>26.78</v>
      </c>
      <c r="ED7" s="80">
        <v>7.0000000000000007e-002</v>
      </c>
      <c r="EE7" s="80">
        <v>7.0000000000000007e-002</v>
      </c>
      <c r="EF7" s="80">
        <v>4.e-002</v>
      </c>
      <c r="EG7" s="80">
        <v>0</v>
      </c>
      <c r="EH7" s="80">
        <v>0</v>
      </c>
      <c r="EI7" s="80">
        <v>0.38</v>
      </c>
      <c r="EJ7" s="80">
        <v>0.51</v>
      </c>
      <c r="EK7" s="80">
        <v>0.35</v>
      </c>
      <c r="EL7" s="80">
        <v>0.31</v>
      </c>
      <c r="EM7" s="80">
        <v>0.41</v>
      </c>
      <c r="EN7" s="80">
        <v>0.59</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52</v>
      </c>
      <c r="B10" s="72">
        <f>DATEVALUE($B7-B11&amp;"/1/"&amp;B12)</f>
        <v>37257</v>
      </c>
      <c r="C10" s="72">
        <f>DATEVALUE($B7-C11&amp;"/1/"&amp;C12)</f>
        <v>37622</v>
      </c>
      <c r="D10" s="72">
        <f>DATEVALUE($B7-D11&amp;"/1/"&amp;D12)</f>
        <v>37987</v>
      </c>
      <c r="E10" s="72">
        <f>DATEVALUE($B7-E11&amp;"/1/"&amp;E12)</f>
        <v>38353</v>
      </c>
      <c r="F10" s="72">
        <f>DATEVALUE($B7-F11&amp;"/1/"&amp;F12)</f>
        <v>38718</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YUNIPC23-05</cp:lastModifiedBy>
  <dcterms:created xsi:type="dcterms:W3CDTF">2025-12-12T09:09:27Z</dcterms:created>
  <dcterms:modified xsi:type="dcterms:W3CDTF">2026-02-03T08:33:59Z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2026-02-03T08:33:59Z</vt:filetime>
  </property>
</Properties>
</file>